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меню с раскладкой" sheetId="1" r:id="rId1"/>
    <sheet name="меню с вит.и мин." sheetId="2" r:id="rId2"/>
    <sheet name="накопительная-33" sheetId="3" r:id="rId3"/>
    <sheet name="объемы" sheetId="4" r:id="rId4"/>
    <sheet name="Лист2" sheetId="5" r:id="rId5"/>
  </sheets>
  <definedNames/>
  <calcPr fullCalcOnLoad="1"/>
</workbook>
</file>

<file path=xl/sharedStrings.xml><?xml version="1.0" encoding="utf-8"?>
<sst xmlns="http://schemas.openxmlformats.org/spreadsheetml/2006/main" count="1014" uniqueCount="308">
  <si>
    <t>№ тех.      карты</t>
  </si>
  <si>
    <t>Наименование блюда</t>
  </si>
  <si>
    <t>масса порции</t>
  </si>
  <si>
    <t>Наименование продуктов</t>
  </si>
  <si>
    <t>7-11 лет</t>
  </si>
  <si>
    <t>12-18 лет</t>
  </si>
  <si>
    <t>пищевые ценности</t>
  </si>
  <si>
    <t>энерг. ценность(ккал)</t>
  </si>
  <si>
    <t>7-11л.</t>
  </si>
  <si>
    <t>12-18л.</t>
  </si>
  <si>
    <t>брутто</t>
  </si>
  <si>
    <t>нетто</t>
  </si>
  <si>
    <t>Б</t>
  </si>
  <si>
    <t>Ж</t>
  </si>
  <si>
    <t>У</t>
  </si>
  <si>
    <r>
      <t xml:space="preserve">Первая неделя  </t>
    </r>
    <r>
      <rPr>
        <b/>
        <sz val="11"/>
        <rFont val="Times New Roman"/>
        <family val="1"/>
      </rPr>
      <t>1 ДЕНЬ (понедельник)</t>
    </r>
  </si>
  <si>
    <t>ЗАВТРАК</t>
  </si>
  <si>
    <t>Каша рисовая молоч.</t>
  </si>
  <si>
    <t>молоко</t>
  </si>
  <si>
    <t>крупа</t>
  </si>
  <si>
    <t>сливочное  масло</t>
  </si>
  <si>
    <t>вода</t>
  </si>
  <si>
    <t>сахар</t>
  </si>
  <si>
    <t>Какао с молоком</t>
  </si>
  <si>
    <t>какао</t>
  </si>
  <si>
    <t>Хлеб пшеничный/</t>
  </si>
  <si>
    <t>хлеб пшеничный</t>
  </si>
  <si>
    <t>с сыром</t>
  </si>
  <si>
    <t>10</t>
  </si>
  <si>
    <t>сыр</t>
  </si>
  <si>
    <t>Всего на завтрак :</t>
  </si>
  <si>
    <t>ОБЕД</t>
  </si>
  <si>
    <t>Салат из св. помидоров</t>
  </si>
  <si>
    <t>помидор</t>
  </si>
  <si>
    <t>растительное масло</t>
  </si>
  <si>
    <t xml:space="preserve">Суп картофельный с </t>
  </si>
  <si>
    <t>картофель</t>
  </si>
  <si>
    <t>мясными фрикадельками</t>
  </si>
  <si>
    <t>морковь</t>
  </si>
  <si>
    <t>лук</t>
  </si>
  <si>
    <t>томат-паста</t>
  </si>
  <si>
    <t>Фрикадельки:</t>
  </si>
  <si>
    <t>мясо</t>
  </si>
  <si>
    <t>яйцо</t>
  </si>
  <si>
    <t>Капуста тушеная</t>
  </si>
  <si>
    <t>капуста</t>
  </si>
  <si>
    <t>сливочное масло</t>
  </si>
  <si>
    <t>мука</t>
  </si>
  <si>
    <t xml:space="preserve">Биточек из говядины </t>
  </si>
  <si>
    <t>молоко или вода</t>
  </si>
  <si>
    <t xml:space="preserve">Компот из смеси </t>
  </si>
  <si>
    <t>с/фрукты</t>
  </si>
  <si>
    <t>сухофруктов</t>
  </si>
  <si>
    <t>ржаной</t>
  </si>
  <si>
    <t>хлеб ржаной</t>
  </si>
  <si>
    <t>Всего на обед:</t>
  </si>
  <si>
    <t>Всего в день:</t>
  </si>
  <si>
    <t>Первая неделя 2 ДЕНЬ (вторник)</t>
  </si>
  <si>
    <t>Овощи порционные</t>
  </si>
  <si>
    <t>помидор свежий</t>
  </si>
  <si>
    <t>Котлета рыбная</t>
  </si>
  <si>
    <t>минтай</t>
  </si>
  <si>
    <t>с соусом</t>
  </si>
  <si>
    <t>хлеб</t>
  </si>
  <si>
    <t>0,12шт</t>
  </si>
  <si>
    <t>0,15шт</t>
  </si>
  <si>
    <t>СОУС:</t>
  </si>
  <si>
    <t>Рис припущенный</t>
  </si>
  <si>
    <t>Чай  с молоком</t>
  </si>
  <si>
    <t>чай- заварка</t>
  </si>
  <si>
    <t>с маслом</t>
  </si>
  <si>
    <t>сыром</t>
  </si>
  <si>
    <t>Винегрет</t>
  </si>
  <si>
    <t>свекла</t>
  </si>
  <si>
    <t>огурец соленый</t>
  </si>
  <si>
    <t xml:space="preserve">Суп лапша домашняя </t>
  </si>
  <si>
    <t>лапша</t>
  </si>
  <si>
    <t>с курицей</t>
  </si>
  <si>
    <t>куры I категории</t>
  </si>
  <si>
    <t>Жаркое по домашнему</t>
  </si>
  <si>
    <t>19,9</t>
  </si>
  <si>
    <t>масса тушеного мяса</t>
  </si>
  <si>
    <t>Кисель из свежих ягод</t>
  </si>
  <si>
    <t>ягода свежая</t>
  </si>
  <si>
    <t>крахмал</t>
  </si>
  <si>
    <t>Первая неделя 3 ДЕНЬ (среда)</t>
  </si>
  <si>
    <t>творог</t>
  </si>
  <si>
    <t xml:space="preserve"> </t>
  </si>
  <si>
    <t>джем</t>
  </si>
  <si>
    <t>Чай  с сахаром</t>
  </si>
  <si>
    <t>чай- заварка№ 492</t>
  </si>
  <si>
    <t>Салат овощной</t>
  </si>
  <si>
    <t>Картофель</t>
  </si>
  <si>
    <t>огурец свежий</t>
  </si>
  <si>
    <t>масло растительное</t>
  </si>
  <si>
    <t>сметана</t>
  </si>
  <si>
    <t>100</t>
  </si>
  <si>
    <t>соусом  молочным</t>
  </si>
  <si>
    <t xml:space="preserve">СОУС </t>
  </si>
  <si>
    <t xml:space="preserve">Макаронные изделия </t>
  </si>
  <si>
    <t>макаронные  изделия</t>
  </si>
  <si>
    <t>отварные</t>
  </si>
  <si>
    <t>Компот  свежих  фруктов</t>
  </si>
  <si>
    <t>фрукты</t>
  </si>
  <si>
    <t>лимонная кислота</t>
  </si>
  <si>
    <r>
      <t>Первая неделя          4</t>
    </r>
    <r>
      <rPr>
        <b/>
        <sz val="10"/>
        <rFont val="Times New Roman"/>
        <family val="1"/>
      </rPr>
      <t xml:space="preserve"> ДЕНЬ(ЧЕТВЕРГ)</t>
    </r>
  </si>
  <si>
    <t xml:space="preserve">ЗАВТРАК </t>
  </si>
  <si>
    <t>Икра кабачковая</t>
  </si>
  <si>
    <t>икра кабачковая</t>
  </si>
  <si>
    <t>105</t>
  </si>
  <si>
    <t>Каша гречневая</t>
  </si>
  <si>
    <t>рассыпчатая</t>
  </si>
  <si>
    <t>Чай с лимоном</t>
  </si>
  <si>
    <t>лимон</t>
  </si>
  <si>
    <t>Салат из моркови</t>
  </si>
  <si>
    <t>с зеленым горошком</t>
  </si>
  <si>
    <t>зеленый горошек</t>
  </si>
  <si>
    <t xml:space="preserve">Суп крестьянский  </t>
  </si>
  <si>
    <t>Рыба тушеная в томате</t>
  </si>
  <si>
    <t>с овощами</t>
  </si>
  <si>
    <t>томат-пюре</t>
  </si>
  <si>
    <t>Картофель отварной</t>
  </si>
  <si>
    <t>Компот  свежих  ягод</t>
  </si>
  <si>
    <t>ягоды</t>
  </si>
  <si>
    <r>
      <t xml:space="preserve">Первая неделя </t>
    </r>
    <r>
      <rPr>
        <b/>
        <sz val="10"/>
        <rFont val="Times New Roman"/>
        <family val="1"/>
      </rPr>
      <t>5  ДЕНЬ (ПЯТНИЦА)</t>
    </r>
  </si>
  <si>
    <t>Салат из свежих помидор</t>
  </si>
  <si>
    <t>и огурцов</t>
  </si>
  <si>
    <t xml:space="preserve">Омлет натуральный </t>
  </si>
  <si>
    <t xml:space="preserve">молоко         </t>
  </si>
  <si>
    <t>Салат картофельный</t>
  </si>
  <si>
    <t>с соленым огурцом</t>
  </si>
  <si>
    <t xml:space="preserve">лук </t>
  </si>
  <si>
    <t>Щи из свежей капусты с</t>
  </si>
  <si>
    <t xml:space="preserve"> картофелем</t>
  </si>
  <si>
    <t>томат пюре</t>
  </si>
  <si>
    <t>бульон или вода</t>
  </si>
  <si>
    <t>Горохое пюре</t>
  </si>
  <si>
    <t>горох</t>
  </si>
  <si>
    <t>Компот с изюмом</t>
  </si>
  <si>
    <t>изюм</t>
  </si>
  <si>
    <t>Фрукты</t>
  </si>
  <si>
    <r>
      <t xml:space="preserve">Вторая неделя   </t>
    </r>
    <r>
      <rPr>
        <b/>
        <sz val="10"/>
        <rFont val="Times New Roman"/>
        <family val="1"/>
      </rPr>
      <t xml:space="preserve">                     6 ДЕНЬ (ПОНЕДЕЛЬНИК)</t>
    </r>
  </si>
  <si>
    <t>Пудинг из творога паровой</t>
  </si>
  <si>
    <t>136,8</t>
  </si>
  <si>
    <t>крупа манная</t>
  </si>
  <si>
    <t>13</t>
  </si>
  <si>
    <t>20,4</t>
  </si>
  <si>
    <t>повидло</t>
  </si>
  <si>
    <t>Салат из свеклы и</t>
  </si>
  <si>
    <t>моркови</t>
  </si>
  <si>
    <t>Рассольник ленинградский</t>
  </si>
  <si>
    <t>соленый огурец</t>
  </si>
  <si>
    <t xml:space="preserve">Голубцы ленивые </t>
  </si>
  <si>
    <t xml:space="preserve">говядина </t>
  </si>
  <si>
    <t>со сметанным соусом</t>
  </si>
  <si>
    <t>крупа рисовая</t>
  </si>
  <si>
    <t xml:space="preserve">лук репчатый </t>
  </si>
  <si>
    <t>Картофельное пюре</t>
  </si>
  <si>
    <t>Всего на обед :</t>
  </si>
  <si>
    <r>
      <t xml:space="preserve">Вторая неделя </t>
    </r>
    <r>
      <rPr>
        <b/>
        <sz val="10"/>
        <rFont val="Times New Roman"/>
        <family val="1"/>
      </rPr>
      <t xml:space="preserve">   7 ДЕНЬ </t>
    </r>
    <r>
      <rPr>
        <b/>
        <sz val="12"/>
        <rFont val="Times New Roman"/>
        <family val="1"/>
      </rPr>
      <t>(вторник</t>
    </r>
    <r>
      <rPr>
        <b/>
        <sz val="10"/>
        <rFont val="Times New Roman"/>
        <family val="1"/>
      </rPr>
      <t>)</t>
    </r>
  </si>
  <si>
    <t>Салат   из сырых овощей</t>
  </si>
  <si>
    <t xml:space="preserve">помидоры свежие </t>
  </si>
  <si>
    <t>огурцы свежие</t>
  </si>
  <si>
    <t>капуста белокачан.</t>
  </si>
  <si>
    <t xml:space="preserve"> Суп картофельный</t>
  </si>
  <si>
    <t>с бобовыми с птицей</t>
  </si>
  <si>
    <t>или  конс.горошек</t>
  </si>
  <si>
    <t>вода или бульон</t>
  </si>
  <si>
    <t>Печень говяжья</t>
  </si>
  <si>
    <t>печень( мясо)</t>
  </si>
  <si>
    <t>124(106,8)</t>
  </si>
  <si>
    <t>71(88,7)</t>
  </si>
  <si>
    <t>по-строгоновски</t>
  </si>
  <si>
    <t>50</t>
  </si>
  <si>
    <t>Вторая неделя                       8 ДЕНЬ (среда)</t>
  </si>
  <si>
    <t>зеленым горошком</t>
  </si>
  <si>
    <t>горошек консерв.</t>
  </si>
  <si>
    <t xml:space="preserve">Борщ с капустой и </t>
  </si>
  <si>
    <t xml:space="preserve">  картофелем </t>
  </si>
  <si>
    <t>томат паста</t>
  </si>
  <si>
    <t>Мясо духовое</t>
  </si>
  <si>
    <t>масса соуса  и овощей</t>
  </si>
  <si>
    <t>Компот из кураги</t>
  </si>
  <si>
    <t>Вторая неделя                                 9 ДЕНЬ (четверг)</t>
  </si>
  <si>
    <t>Колбаса отварная</t>
  </si>
  <si>
    <t>80</t>
  </si>
  <si>
    <t>колбаса вареная</t>
  </si>
  <si>
    <t>Чай с сахаром</t>
  </si>
  <si>
    <t>Салат из овощей</t>
  </si>
  <si>
    <t>с морской капустой</t>
  </si>
  <si>
    <t xml:space="preserve">капуста морская </t>
  </si>
  <si>
    <t>Суп рыбный</t>
  </si>
  <si>
    <t>консеры рыбные</t>
  </si>
  <si>
    <t>Плов из отварной  птицы</t>
  </si>
  <si>
    <t>Компот из свежих</t>
  </si>
  <si>
    <t>яблоки</t>
  </si>
  <si>
    <t>яблок с лимоном</t>
  </si>
  <si>
    <r>
      <t>Вторая неделя</t>
    </r>
    <r>
      <rPr>
        <b/>
        <sz val="10"/>
        <rFont val="Times New Roman"/>
        <family val="1"/>
      </rPr>
      <t xml:space="preserve"> 10 ДЕНЬ (ПЯТНИЦА)</t>
    </r>
  </si>
  <si>
    <t xml:space="preserve"> с джемом</t>
  </si>
  <si>
    <t>Салат картофельный с</t>
  </si>
  <si>
    <t>кукурузой и  морковью</t>
  </si>
  <si>
    <t>кукуруза консервир.</t>
  </si>
  <si>
    <t>Суп картфельный</t>
  </si>
  <si>
    <t>с клецками</t>
  </si>
  <si>
    <t>Клецки</t>
  </si>
  <si>
    <t>вода  или молоко</t>
  </si>
  <si>
    <t>соль</t>
  </si>
  <si>
    <t xml:space="preserve">Рыба запеченая </t>
  </si>
  <si>
    <t xml:space="preserve">рыба </t>
  </si>
  <si>
    <t>с картофелем по-русски</t>
  </si>
  <si>
    <t>масса готовой рыбы</t>
  </si>
  <si>
    <t xml:space="preserve">бульон </t>
  </si>
  <si>
    <t>120</t>
  </si>
  <si>
    <t>Витамины (мг)</t>
  </si>
  <si>
    <t>Миниральные вещества(мг)</t>
  </si>
  <si>
    <t>В1</t>
  </si>
  <si>
    <t>С</t>
  </si>
  <si>
    <t xml:space="preserve">А </t>
  </si>
  <si>
    <t>Е</t>
  </si>
  <si>
    <t>Сa</t>
  </si>
  <si>
    <t>Р</t>
  </si>
  <si>
    <t>Mg</t>
  </si>
  <si>
    <t>Fe</t>
  </si>
  <si>
    <t>Пудинг из творога парово</t>
  </si>
  <si>
    <t>1,,74</t>
  </si>
  <si>
    <t xml:space="preserve">Примерное меню и пищевая  ценность приготовленных блюд   образовательных учреждений  (осенне-зимний сезон)   </t>
  </si>
  <si>
    <t>Компот из смеси сухофр.</t>
  </si>
  <si>
    <t>Овощи порц.(св.помид.)</t>
  </si>
  <si>
    <t>Хлеб пшеничный</t>
  </si>
  <si>
    <t>Рожки отварные</t>
  </si>
  <si>
    <t>Каша гречневая расспыч.</t>
  </si>
  <si>
    <t xml:space="preserve">Хлеб пшеничный с </t>
  </si>
  <si>
    <t>с повидлом</t>
  </si>
  <si>
    <t xml:space="preserve">Хлеб пшеничный </t>
  </si>
  <si>
    <t>Макаронны отварные</t>
  </si>
  <si>
    <t>с сол. огур. зел.гор.</t>
  </si>
  <si>
    <t>Борщ с капус. и карт.</t>
  </si>
  <si>
    <t>Салат из свеж. помидор</t>
  </si>
  <si>
    <t>с картоф. по-русски</t>
  </si>
  <si>
    <t>Компот из смеси с/фр.</t>
  </si>
  <si>
    <t>сред.показ.за 10дней</t>
  </si>
  <si>
    <t>7-11л</t>
  </si>
  <si>
    <t>12-18л</t>
  </si>
  <si>
    <t>Ведомость контроля за рационом питания                         2017 год</t>
  </si>
  <si>
    <t>Наименование продукта</t>
  </si>
  <si>
    <t>норма в день</t>
  </si>
  <si>
    <t>за 10 дней</t>
  </si>
  <si>
    <t>итого</t>
  </si>
  <si>
    <t>среднее за 10 дней</t>
  </si>
  <si>
    <t>отклонения</t>
  </si>
  <si>
    <t>хлеб пшенич.</t>
  </si>
  <si>
    <t>крупа, бобовые</t>
  </si>
  <si>
    <t>макаронные изд.</t>
  </si>
  <si>
    <t xml:space="preserve"> картофель</t>
  </si>
  <si>
    <t>овощи</t>
  </si>
  <si>
    <t>сухофрукты</t>
  </si>
  <si>
    <t>куры  Iкатег.</t>
  </si>
  <si>
    <t>рыба- филе</t>
  </si>
  <si>
    <t>колбасные изделия</t>
  </si>
  <si>
    <t>сливоч. масло</t>
  </si>
  <si>
    <t>растит. масло</t>
  </si>
  <si>
    <t>чай</t>
  </si>
  <si>
    <t xml:space="preserve">                                      РАСПРЕДЛЕНИЕ СУТОЧНОЙ КАЛЛОРИЙНОСТИ                    </t>
  </si>
  <si>
    <t>ОБРАЗОВАТЕЛЬНЫХ УЧРЕЖДЕНИЙ</t>
  </si>
  <si>
    <t xml:space="preserve">Наименование  </t>
  </si>
  <si>
    <t>%</t>
  </si>
  <si>
    <t>Каллорийность</t>
  </si>
  <si>
    <t>ИТОГО</t>
  </si>
  <si>
    <t>с джемом</t>
  </si>
  <si>
    <t>маслом</t>
  </si>
  <si>
    <t xml:space="preserve">ОБЕД </t>
  </si>
  <si>
    <t>Птица отварная</t>
  </si>
  <si>
    <t>с молочным соусом</t>
  </si>
  <si>
    <t xml:space="preserve">Птица отварная с </t>
  </si>
  <si>
    <t>с птицей</t>
  </si>
  <si>
    <t>Мясо тушеное</t>
  </si>
  <si>
    <t xml:space="preserve">Пюре из гороха </t>
  </si>
  <si>
    <t>Овощи порцион(.пом.)</t>
  </si>
  <si>
    <t>Овощи порцион(.огур.)</t>
  </si>
  <si>
    <t>Кнели из говядины</t>
  </si>
  <si>
    <t>Каша пшеничн. молоч.</t>
  </si>
  <si>
    <t>Зразы из говядины</t>
  </si>
  <si>
    <t>Запеканкаиз творога</t>
  </si>
  <si>
    <t>Свекольник</t>
  </si>
  <si>
    <t xml:space="preserve">Свекольник </t>
  </si>
  <si>
    <t>Запеканка из творога</t>
  </si>
  <si>
    <t>3,2</t>
  </si>
  <si>
    <t>Рыба,запеченная с яйцом</t>
  </si>
  <si>
    <t>Рыба, запеченная с яйцом</t>
  </si>
  <si>
    <t xml:space="preserve">Хлеб пшеничный  </t>
  </si>
  <si>
    <t>перевод на мясо</t>
  </si>
  <si>
    <t>курица</t>
  </si>
  <si>
    <t>масса тушеной курицы</t>
  </si>
  <si>
    <t>консервированный</t>
  </si>
  <si>
    <t xml:space="preserve">Горошек зеленый </t>
  </si>
  <si>
    <t>горошек зеленый</t>
  </si>
  <si>
    <t>Батон нарезной</t>
  </si>
  <si>
    <t>батон нарезной</t>
  </si>
  <si>
    <t>Каша гречневая молочная</t>
  </si>
  <si>
    <t>Яйцо вареное</t>
  </si>
  <si>
    <t>40</t>
  </si>
  <si>
    <t>яйцо диетическое</t>
  </si>
  <si>
    <t>Икра из баклажан</t>
  </si>
  <si>
    <t>Пловс отварным мясом</t>
  </si>
  <si>
    <t xml:space="preserve">                                                         Примерное меню и пищевая  ценность приготовленных блюд     </t>
  </si>
  <si>
    <t xml:space="preserve">                                                     Муниципального общеобразовательного учреждения Лицея № 33  </t>
  </si>
  <si>
    <t xml:space="preserve">огурец </t>
  </si>
  <si>
    <t>с  сгущеным молоком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</si>
</sst>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72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b/>
      <sz val="10"/>
      <color indexed="58"/>
      <name val="Times New Roman"/>
      <family val="1"/>
    </font>
    <font>
      <b/>
      <sz val="12"/>
      <color indexed="58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8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8"/>
      <color indexed="10"/>
      <name val="Arial Cyr"/>
      <family val="2"/>
    </font>
    <font>
      <b/>
      <i/>
      <sz val="8"/>
      <name val="Arial Cyr"/>
      <family val="2"/>
    </font>
    <font>
      <sz val="10"/>
      <color indexed="10"/>
      <name val="Arial Cyr"/>
      <family val="2"/>
    </font>
    <font>
      <sz val="8"/>
      <name val="Times New Roman"/>
      <family val="1"/>
    </font>
    <font>
      <b/>
      <i/>
      <sz val="8"/>
      <color indexed="10"/>
      <name val="Arial Cyr"/>
      <family val="2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i/>
      <sz val="10"/>
      <color indexed="10"/>
      <name val="Arial Cyr"/>
      <family val="2"/>
    </font>
    <font>
      <b/>
      <i/>
      <sz val="10"/>
      <name val="Times New Roman"/>
      <family val="1"/>
    </font>
    <font>
      <b/>
      <sz val="8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sz val="16"/>
      <name val="Arial Cyr"/>
      <family val="2"/>
    </font>
    <font>
      <sz val="2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8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49" fontId="5" fillId="0" borderId="11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1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49" fontId="11" fillId="0" borderId="11" xfId="0" applyNumberFormat="1" applyFont="1" applyBorder="1" applyAlignment="1">
      <alignment horizontal="left"/>
    </xf>
    <xf numFmtId="0" fontId="9" fillId="0" borderId="11" xfId="0" applyFont="1" applyBorder="1" applyAlignment="1">
      <alignment/>
    </xf>
    <xf numFmtId="0" fontId="16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11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15" xfId="0" applyFont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11" fillId="33" borderId="11" xfId="0" applyFont="1" applyFill="1" applyBorder="1" applyAlignment="1">
      <alignment horizontal="left"/>
    </xf>
    <xf numFmtId="0" fontId="12" fillId="33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9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11" fillId="33" borderId="11" xfId="0" applyFont="1" applyFill="1" applyBorder="1" applyAlignment="1">
      <alignment horizontal="center"/>
    </xf>
    <xf numFmtId="0" fontId="11" fillId="0" borderId="17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1" xfId="0" applyFont="1" applyBorder="1" applyAlignment="1">
      <alignment/>
    </xf>
    <xf numFmtId="0" fontId="19" fillId="0" borderId="12" xfId="0" applyFont="1" applyBorder="1" applyAlignment="1">
      <alignment horizontal="left"/>
    </xf>
    <xf numFmtId="0" fontId="11" fillId="0" borderId="11" xfId="0" applyFont="1" applyBorder="1" applyAlignment="1">
      <alignment horizontal="right"/>
    </xf>
    <xf numFmtId="0" fontId="21" fillId="0" borderId="12" xfId="0" applyFont="1" applyBorder="1" applyAlignment="1">
      <alignment horizontal="left"/>
    </xf>
    <xf numFmtId="0" fontId="12" fillId="33" borderId="12" xfId="0" applyFont="1" applyFill="1" applyBorder="1" applyAlignment="1">
      <alignment horizontal="left"/>
    </xf>
    <xf numFmtId="49" fontId="11" fillId="0" borderId="11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4" fillId="0" borderId="11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8" xfId="0" applyFill="1" applyBorder="1" applyAlignment="1">
      <alignment/>
    </xf>
    <xf numFmtId="49" fontId="11" fillId="33" borderId="11" xfId="0" applyNumberFormat="1" applyFont="1" applyFill="1" applyBorder="1" applyAlignment="1">
      <alignment horizontal="left"/>
    </xf>
    <xf numFmtId="0" fontId="11" fillId="0" borderId="17" xfId="0" applyFont="1" applyBorder="1" applyAlignment="1">
      <alignment/>
    </xf>
    <xf numFmtId="0" fontId="11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49" fontId="26" fillId="0" borderId="11" xfId="0" applyNumberFormat="1" applyFont="1" applyBorder="1" applyAlignment="1">
      <alignment horizontal="left"/>
    </xf>
    <xf numFmtId="0" fontId="27" fillId="0" borderId="0" xfId="0" applyFont="1" applyAlignment="1">
      <alignment/>
    </xf>
    <xf numFmtId="0" fontId="21" fillId="0" borderId="12" xfId="0" applyFont="1" applyBorder="1" applyAlignment="1">
      <alignment/>
    </xf>
    <xf numFmtId="0" fontId="28" fillId="0" borderId="11" xfId="0" applyFont="1" applyBorder="1" applyAlignment="1">
      <alignment horizontal="left"/>
    </xf>
    <xf numFmtId="0" fontId="28" fillId="0" borderId="12" xfId="0" applyFont="1" applyBorder="1" applyAlignment="1">
      <alignment horizontal="left"/>
    </xf>
    <xf numFmtId="0" fontId="29" fillId="0" borderId="12" xfId="0" applyFont="1" applyBorder="1" applyAlignment="1">
      <alignment horizontal="center"/>
    </xf>
    <xf numFmtId="0" fontId="29" fillId="0" borderId="12" xfId="0" applyFont="1" applyBorder="1" applyAlignment="1">
      <alignment horizontal="right"/>
    </xf>
    <xf numFmtId="0" fontId="30" fillId="0" borderId="11" xfId="0" applyFont="1" applyBorder="1" applyAlignment="1">
      <alignment horizontal="left"/>
    </xf>
    <xf numFmtId="0" fontId="14" fillId="0" borderId="11" xfId="0" applyFont="1" applyBorder="1" applyAlignment="1">
      <alignment/>
    </xf>
    <xf numFmtId="0" fontId="11" fillId="0" borderId="18" xfId="0" applyFont="1" applyFill="1" applyBorder="1" applyAlignment="1">
      <alignment/>
    </xf>
    <xf numFmtId="0" fontId="29" fillId="0" borderId="11" xfId="0" applyFont="1" applyBorder="1" applyAlignment="1">
      <alignment horizontal="left"/>
    </xf>
    <xf numFmtId="0" fontId="29" fillId="0" borderId="12" xfId="0" applyFont="1" applyBorder="1" applyAlignment="1">
      <alignment horizontal="left"/>
    </xf>
    <xf numFmtId="0" fontId="19" fillId="0" borderId="11" xfId="0" applyFont="1" applyBorder="1" applyAlignment="1">
      <alignment/>
    </xf>
    <xf numFmtId="0" fontId="11" fillId="33" borderId="11" xfId="0" applyFont="1" applyFill="1" applyBorder="1" applyAlignment="1">
      <alignment horizontal="right"/>
    </xf>
    <xf numFmtId="0" fontId="11" fillId="33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1" fontId="10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2" fontId="11" fillId="0" borderId="11" xfId="0" applyNumberFormat="1" applyFont="1" applyBorder="1" applyAlignment="1">
      <alignment/>
    </xf>
    <xf numFmtId="9" fontId="0" fillId="0" borderId="0" xfId="0" applyNumberFormat="1" applyAlignment="1">
      <alignment/>
    </xf>
    <xf numFmtId="49" fontId="29" fillId="0" borderId="11" xfId="0" applyNumberFormat="1" applyFont="1" applyBorder="1" applyAlignment="1">
      <alignment/>
    </xf>
    <xf numFmtId="164" fontId="11" fillId="0" borderId="11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18" fillId="0" borderId="0" xfId="0" applyNumberFormat="1" applyFont="1" applyAlignment="1">
      <alignment/>
    </xf>
    <xf numFmtId="164" fontId="11" fillId="0" borderId="11" xfId="0" applyNumberFormat="1" applyFont="1" applyFill="1" applyBorder="1" applyAlignment="1">
      <alignment/>
    </xf>
    <xf numFmtId="164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64" fontId="0" fillId="0" borderId="0" xfId="0" applyNumberFormat="1" applyAlignment="1">
      <alignment/>
    </xf>
    <xf numFmtId="0" fontId="5" fillId="33" borderId="11" xfId="0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49" fontId="29" fillId="0" borderId="11" xfId="0" applyNumberFormat="1" applyFont="1" applyFill="1" applyBorder="1" applyAlignment="1">
      <alignment/>
    </xf>
    <xf numFmtId="164" fontId="11" fillId="33" borderId="11" xfId="0" applyNumberFormat="1" applyFont="1" applyFill="1" applyBorder="1" applyAlignment="1">
      <alignment/>
    </xf>
    <xf numFmtId="164" fontId="5" fillId="33" borderId="11" xfId="0" applyNumberFormat="1" applyFont="1" applyFill="1" applyBorder="1" applyAlignment="1">
      <alignment/>
    </xf>
    <xf numFmtId="49" fontId="29" fillId="0" borderId="2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32" fillId="0" borderId="11" xfId="0" applyFont="1" applyBorder="1" applyAlignment="1">
      <alignment horizontal="center"/>
    </xf>
    <xf numFmtId="9" fontId="33" fillId="0" borderId="11" xfId="0" applyNumberFormat="1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9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12" fillId="0" borderId="21" xfId="0" applyFont="1" applyBorder="1" applyAlignment="1">
      <alignment horizontal="left"/>
    </xf>
    <xf numFmtId="0" fontId="10" fillId="0" borderId="21" xfId="0" applyFont="1" applyBorder="1" applyAlignment="1">
      <alignment/>
    </xf>
    <xf numFmtId="0" fontId="12" fillId="34" borderId="21" xfId="0" applyFont="1" applyFill="1" applyBorder="1" applyAlignment="1">
      <alignment horizontal="left"/>
    </xf>
    <xf numFmtId="0" fontId="16" fillId="0" borderId="21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6" fillId="0" borderId="21" xfId="0" applyFont="1" applyBorder="1" applyAlignment="1">
      <alignment/>
    </xf>
    <xf numFmtId="0" fontId="0" fillId="0" borderId="21" xfId="0" applyBorder="1" applyAlignment="1">
      <alignment/>
    </xf>
    <xf numFmtId="0" fontId="8" fillId="0" borderId="21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49" fontId="11" fillId="0" borderId="21" xfId="0" applyNumberFormat="1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15" fillId="0" borderId="21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13" fillId="0" borderId="21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12" fillId="0" borderId="21" xfId="0" applyFont="1" applyFill="1" applyBorder="1" applyAlignment="1">
      <alignment horizontal="left"/>
    </xf>
    <xf numFmtId="0" fontId="12" fillId="0" borderId="21" xfId="0" applyFont="1" applyBorder="1" applyAlignment="1">
      <alignment/>
    </xf>
    <xf numFmtId="0" fontId="11" fillId="33" borderId="21" xfId="0" applyFont="1" applyFill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7" fillId="0" borderId="21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18" fillId="0" borderId="21" xfId="0" applyFont="1" applyBorder="1" applyAlignment="1">
      <alignment/>
    </xf>
    <xf numFmtId="0" fontId="19" fillId="0" borderId="21" xfId="0" applyFont="1" applyBorder="1" applyAlignment="1">
      <alignment horizontal="left"/>
    </xf>
    <xf numFmtId="0" fontId="14" fillId="0" borderId="21" xfId="0" applyFont="1" applyBorder="1" applyAlignment="1">
      <alignment horizontal="center"/>
    </xf>
    <xf numFmtId="0" fontId="20" fillId="0" borderId="21" xfId="0" applyFont="1" applyBorder="1" applyAlignment="1">
      <alignment horizontal="left"/>
    </xf>
    <xf numFmtId="0" fontId="9" fillId="0" borderId="21" xfId="0" applyFont="1" applyBorder="1" applyAlignment="1">
      <alignment horizontal="right"/>
    </xf>
    <xf numFmtId="0" fontId="11" fillId="0" borderId="21" xfId="0" applyFont="1" applyBorder="1" applyAlignment="1">
      <alignment horizontal="center"/>
    </xf>
    <xf numFmtId="0" fontId="18" fillId="0" borderId="21" xfId="0" applyFont="1" applyBorder="1" applyAlignment="1">
      <alignment horizontal="left"/>
    </xf>
    <xf numFmtId="0" fontId="11" fillId="0" borderId="21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21" fillId="0" borderId="21" xfId="0" applyFont="1" applyFill="1" applyBorder="1" applyAlignment="1">
      <alignment horizontal="left"/>
    </xf>
    <xf numFmtId="0" fontId="19" fillId="0" borderId="21" xfId="0" applyFont="1" applyFill="1" applyBorder="1" applyAlignment="1">
      <alignment horizontal="left"/>
    </xf>
    <xf numFmtId="0" fontId="5" fillId="33" borderId="21" xfId="0" applyFont="1" applyFill="1" applyBorder="1" applyAlignment="1">
      <alignment horizontal="left"/>
    </xf>
    <xf numFmtId="0" fontId="12" fillId="33" borderId="21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right"/>
    </xf>
    <xf numFmtId="0" fontId="11" fillId="33" borderId="21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left"/>
    </xf>
    <xf numFmtId="0" fontId="22" fillId="0" borderId="21" xfId="0" applyFont="1" applyFill="1" applyBorder="1" applyAlignment="1">
      <alignment horizontal="left"/>
    </xf>
    <xf numFmtId="0" fontId="0" fillId="0" borderId="21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1" xfId="0" applyFont="1" applyBorder="1" applyAlignment="1">
      <alignment horizontal="right"/>
    </xf>
    <xf numFmtId="0" fontId="21" fillId="0" borderId="21" xfId="0" applyFont="1" applyBorder="1" applyAlignment="1">
      <alignment horizontal="left"/>
    </xf>
    <xf numFmtId="0" fontId="14" fillId="0" borderId="21" xfId="0" applyFont="1" applyBorder="1" applyAlignment="1">
      <alignment horizontal="right"/>
    </xf>
    <xf numFmtId="0" fontId="23" fillId="0" borderId="21" xfId="0" applyFont="1" applyBorder="1" applyAlignment="1">
      <alignment horizontal="left"/>
    </xf>
    <xf numFmtId="0" fontId="19" fillId="33" borderId="21" xfId="0" applyFont="1" applyFill="1" applyBorder="1" applyAlignment="1">
      <alignment horizontal="left"/>
    </xf>
    <xf numFmtId="0" fontId="5" fillId="0" borderId="21" xfId="0" applyFont="1" applyBorder="1" applyAlignment="1">
      <alignment horizontal="right"/>
    </xf>
    <xf numFmtId="49" fontId="11" fillId="0" borderId="21" xfId="0" applyNumberFormat="1" applyFont="1" applyBorder="1" applyAlignment="1">
      <alignment horizontal="right"/>
    </xf>
    <xf numFmtId="0" fontId="24" fillId="0" borderId="21" xfId="0" applyFont="1" applyBorder="1" applyAlignment="1">
      <alignment horizontal="left"/>
    </xf>
    <xf numFmtId="49" fontId="11" fillId="33" borderId="21" xfId="0" applyNumberFormat="1" applyFont="1" applyFill="1" applyBorder="1" applyAlignment="1">
      <alignment horizontal="left"/>
    </xf>
    <xf numFmtId="49" fontId="29" fillId="34" borderId="11" xfId="0" applyNumberFormat="1" applyFont="1" applyFill="1" applyBorder="1" applyAlignment="1">
      <alignment/>
    </xf>
    <xf numFmtId="164" fontId="11" fillId="34" borderId="11" xfId="0" applyNumberFormat="1" applyFont="1" applyFill="1" applyBorder="1" applyAlignment="1">
      <alignment/>
    </xf>
    <xf numFmtId="164" fontId="5" fillId="34" borderId="11" xfId="0" applyNumberFormat="1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164" fontId="0" fillId="34" borderId="11" xfId="0" applyNumberFormat="1" applyFont="1" applyFill="1" applyBorder="1" applyAlignment="1">
      <alignment/>
    </xf>
    <xf numFmtId="164" fontId="18" fillId="34" borderId="0" xfId="0" applyNumberFormat="1" applyFont="1" applyFill="1" applyAlignment="1">
      <alignment/>
    </xf>
    <xf numFmtId="0" fontId="5" fillId="34" borderId="11" xfId="0" applyFont="1" applyFill="1" applyBorder="1" applyAlignment="1">
      <alignment/>
    </xf>
    <xf numFmtId="0" fontId="11" fillId="0" borderId="19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 horizontal="left"/>
    </xf>
    <xf numFmtId="0" fontId="11" fillId="34" borderId="11" xfId="0" applyFont="1" applyFill="1" applyBorder="1" applyAlignment="1">
      <alignment horizontal="left"/>
    </xf>
    <xf numFmtId="0" fontId="11" fillId="34" borderId="12" xfId="0" applyFont="1" applyFill="1" applyBorder="1" applyAlignment="1">
      <alignment horizontal="left"/>
    </xf>
    <xf numFmtId="0" fontId="29" fillId="0" borderId="21" xfId="0" applyFont="1" applyBorder="1" applyAlignment="1">
      <alignment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69" fillId="0" borderId="21" xfId="0" applyFont="1" applyBorder="1" applyAlignment="1">
      <alignment horizontal="left"/>
    </xf>
    <xf numFmtId="0" fontId="70" fillId="0" borderId="21" xfId="0" applyFont="1" applyBorder="1" applyAlignment="1">
      <alignment horizontal="left"/>
    </xf>
    <xf numFmtId="0" fontId="71" fillId="0" borderId="21" xfId="0" applyFont="1" applyBorder="1" applyAlignment="1">
      <alignment horizontal="left"/>
    </xf>
    <xf numFmtId="0" fontId="2" fillId="0" borderId="0" xfId="0" applyFont="1" applyBorder="1" applyAlignment="1">
      <alignment/>
    </xf>
    <xf numFmtId="49" fontId="3" fillId="0" borderId="21" xfId="0" applyNumberFormat="1" applyFont="1" applyBorder="1" applyAlignment="1">
      <alignment horizontal="center" wrapText="1"/>
    </xf>
    <xf numFmtId="49" fontId="3" fillId="0" borderId="21" xfId="0" applyNumberFormat="1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71" fillId="0" borderId="21" xfId="0" applyFont="1" applyBorder="1" applyAlignment="1">
      <alignment/>
    </xf>
    <xf numFmtId="0" fontId="69" fillId="0" borderId="21" xfId="0" applyFont="1" applyFill="1" applyBorder="1" applyAlignment="1">
      <alignment horizontal="left"/>
    </xf>
    <xf numFmtId="0" fontId="27" fillId="0" borderId="0" xfId="0" applyFont="1" applyAlignment="1">
      <alignment horizontal="left"/>
    </xf>
    <xf numFmtId="0" fontId="3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49" fontId="3" fillId="0" borderId="21" xfId="0" applyNumberFormat="1" applyFont="1" applyBorder="1" applyAlignment="1">
      <alignment horizontal="center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12" fillId="0" borderId="11" xfId="0" applyNumberFormat="1" applyFont="1" applyBorder="1" applyAlignment="1">
      <alignment horizontal="center" wrapText="1"/>
    </xf>
    <xf numFmtId="49" fontId="30" fillId="0" borderId="11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49" fontId="11" fillId="34" borderId="11" xfId="0" applyNumberFormat="1" applyFont="1" applyFill="1" applyBorder="1" applyAlignment="1">
      <alignment horizontal="center" wrapText="1"/>
    </xf>
    <xf numFmtId="49" fontId="11" fillId="35" borderId="11" xfId="0" applyNumberFormat="1" applyFont="1" applyFill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454"/>
  <sheetViews>
    <sheetView tabSelected="1" zoomScalePageLayoutView="0" workbookViewId="0" topLeftCell="A1">
      <pane ySplit="5" topLeftCell="A408" activePane="bottomLeft" state="frozen"/>
      <selection pane="topLeft" activeCell="A1" sqref="A1"/>
      <selection pane="bottomLeft" activeCell="B294" sqref="B294"/>
    </sheetView>
  </sheetViews>
  <sheetFormatPr defaultColWidth="11.625" defaultRowHeight="12.75"/>
  <cols>
    <col min="1" max="1" width="6.875" style="0" customWidth="1"/>
    <col min="2" max="2" width="28.00390625" style="0" customWidth="1"/>
    <col min="3" max="3" width="7.125" style="0" customWidth="1"/>
    <col min="4" max="4" width="7.00390625" style="0" customWidth="1"/>
    <col min="5" max="5" width="30.375" style="0" customWidth="1"/>
    <col min="6" max="6" width="6.375" style="0" customWidth="1"/>
    <col min="7" max="7" width="4.875" style="0" customWidth="1"/>
    <col min="8" max="8" width="5.875" style="0" customWidth="1"/>
    <col min="9" max="10" width="6.00390625" style="0" customWidth="1"/>
    <col min="11" max="11" width="6.25390625" style="0" customWidth="1"/>
    <col min="12" max="12" width="5.125" style="0" customWidth="1"/>
    <col min="13" max="13" width="6.125" style="0" customWidth="1"/>
    <col min="14" max="15" width="5.25390625" style="0" customWidth="1"/>
    <col min="16" max="16" width="4.875" style="0" customWidth="1"/>
    <col min="17" max="17" width="6.00390625" style="0" customWidth="1"/>
    <col min="18" max="19" width="9.125" style="0" hidden="1" customWidth="1"/>
    <col min="20" max="232" width="9.125" style="0" customWidth="1"/>
  </cols>
  <sheetData>
    <row r="1" spans="2:21" ht="20.25" customHeight="1">
      <c r="B1" s="233" t="s">
        <v>304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1"/>
      <c r="U1" s="1"/>
    </row>
    <row r="2" spans="2:21" ht="20.25" customHeight="1">
      <c r="B2" s="233" t="s">
        <v>305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11"/>
      <c r="U2" s="211"/>
    </row>
    <row r="3" spans="1:17" ht="17.25" customHeight="1">
      <c r="A3" s="219" t="s">
        <v>0</v>
      </c>
      <c r="B3" s="219" t="s">
        <v>1</v>
      </c>
      <c r="C3" s="219" t="s">
        <v>2</v>
      </c>
      <c r="D3" s="219"/>
      <c r="E3" s="219" t="s">
        <v>3</v>
      </c>
      <c r="F3" s="220"/>
      <c r="G3" s="220"/>
      <c r="H3" s="220"/>
      <c r="I3" s="220"/>
      <c r="J3" s="219" t="s">
        <v>4</v>
      </c>
      <c r="K3" s="219"/>
      <c r="L3" s="219"/>
      <c r="M3" s="219"/>
      <c r="N3" s="224" t="s">
        <v>5</v>
      </c>
      <c r="O3" s="224"/>
      <c r="P3" s="224"/>
      <c r="Q3" s="224"/>
    </row>
    <row r="4" spans="1:232" s="2" customFormat="1" ht="23.25" customHeight="1">
      <c r="A4" s="219"/>
      <c r="B4" s="219"/>
      <c r="C4" s="219"/>
      <c r="D4" s="219"/>
      <c r="E4" s="219"/>
      <c r="F4" s="219" t="s">
        <v>4</v>
      </c>
      <c r="G4" s="219"/>
      <c r="H4" s="225" t="s">
        <v>5</v>
      </c>
      <c r="I4" s="225"/>
      <c r="J4" s="219" t="s">
        <v>6</v>
      </c>
      <c r="K4" s="219"/>
      <c r="L4" s="219"/>
      <c r="M4" s="226" t="s">
        <v>7</v>
      </c>
      <c r="N4" s="224" t="s">
        <v>6</v>
      </c>
      <c r="O4" s="224"/>
      <c r="P4" s="224"/>
      <c r="Q4" s="226" t="s">
        <v>7</v>
      </c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</row>
    <row r="5" spans="1:232" s="2" customFormat="1" ht="29.25" customHeight="1">
      <c r="A5" s="219"/>
      <c r="B5" s="219"/>
      <c r="C5" s="212" t="s">
        <v>8</v>
      </c>
      <c r="D5" s="213" t="s">
        <v>9</v>
      </c>
      <c r="E5" s="219"/>
      <c r="F5" s="213" t="s">
        <v>10</v>
      </c>
      <c r="G5" s="213" t="s">
        <v>11</v>
      </c>
      <c r="H5" s="213" t="s">
        <v>10</v>
      </c>
      <c r="I5" s="213" t="s">
        <v>11</v>
      </c>
      <c r="J5" s="214" t="s">
        <v>12</v>
      </c>
      <c r="K5" s="214" t="s">
        <v>13</v>
      </c>
      <c r="L5" s="215" t="s">
        <v>14</v>
      </c>
      <c r="M5" s="226"/>
      <c r="N5" s="215" t="s">
        <v>12</v>
      </c>
      <c r="O5" s="215" t="s">
        <v>13</v>
      </c>
      <c r="P5" s="215" t="s">
        <v>14</v>
      </c>
      <c r="Q5" s="226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</row>
    <row r="6" spans="1:232" s="2" customFormat="1" ht="17.25" customHeight="1">
      <c r="A6" s="221" t="s">
        <v>15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141"/>
      <c r="O6" s="141"/>
      <c r="P6" s="141"/>
      <c r="Q6" s="141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</row>
    <row r="7" spans="1:232" s="2" customFormat="1" ht="17.25" customHeight="1">
      <c r="A7" s="222" t="s">
        <v>106</v>
      </c>
      <c r="B7" s="222"/>
      <c r="C7" s="222"/>
      <c r="D7" s="222"/>
      <c r="E7" s="142"/>
      <c r="F7" s="142"/>
      <c r="G7" s="142"/>
      <c r="H7" s="142"/>
      <c r="I7" s="142"/>
      <c r="J7" s="143"/>
      <c r="K7" s="143"/>
      <c r="L7" s="143"/>
      <c r="M7" s="143"/>
      <c r="N7" s="136"/>
      <c r="O7" s="136"/>
      <c r="P7" s="136"/>
      <c r="Q7" s="136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</row>
    <row r="8" spans="1:232" s="2" customFormat="1" ht="15" customHeight="1">
      <c r="A8" s="144">
        <v>268</v>
      </c>
      <c r="B8" s="144" t="s">
        <v>17</v>
      </c>
      <c r="C8" s="144">
        <v>150</v>
      </c>
      <c r="D8" s="144">
        <v>200</v>
      </c>
      <c r="E8" s="144" t="s">
        <v>18</v>
      </c>
      <c r="F8" s="144">
        <v>100</v>
      </c>
      <c r="G8" s="144">
        <v>100</v>
      </c>
      <c r="H8" s="144">
        <v>120</v>
      </c>
      <c r="I8" s="144">
        <v>120</v>
      </c>
      <c r="J8" s="135">
        <v>4.15</v>
      </c>
      <c r="K8" s="135">
        <v>6.46</v>
      </c>
      <c r="L8" s="135">
        <v>24.3</v>
      </c>
      <c r="M8" s="135">
        <v>192.05</v>
      </c>
      <c r="N8" s="135">
        <v>5.54</v>
      </c>
      <c r="O8" s="135">
        <v>8.62</v>
      </c>
      <c r="P8" s="135">
        <v>32.4</v>
      </c>
      <c r="Q8" s="135">
        <v>229.4</v>
      </c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</row>
    <row r="9" spans="1:232" s="2" customFormat="1" ht="13.5" customHeight="1">
      <c r="A9" s="144"/>
      <c r="B9" s="144"/>
      <c r="C9" s="144"/>
      <c r="D9" s="144"/>
      <c r="E9" s="144" t="s">
        <v>19</v>
      </c>
      <c r="F9" s="144">
        <v>23</v>
      </c>
      <c r="G9" s="144">
        <v>23</v>
      </c>
      <c r="H9" s="144">
        <v>31</v>
      </c>
      <c r="I9" s="144">
        <v>31</v>
      </c>
      <c r="J9" s="139"/>
      <c r="K9" s="139"/>
      <c r="L9" s="139"/>
      <c r="M9" s="139"/>
      <c r="N9" s="139"/>
      <c r="O9" s="139"/>
      <c r="P9" s="139"/>
      <c r="Q9" s="13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</row>
    <row r="10" spans="1:232" s="2" customFormat="1" ht="15" customHeight="1">
      <c r="A10" s="144"/>
      <c r="B10" s="144"/>
      <c r="C10" s="144"/>
      <c r="D10" s="144"/>
      <c r="E10" s="144" t="s">
        <v>20</v>
      </c>
      <c r="F10" s="144">
        <v>3</v>
      </c>
      <c r="G10" s="144">
        <v>3</v>
      </c>
      <c r="H10" s="144">
        <v>4</v>
      </c>
      <c r="I10" s="144">
        <v>4</v>
      </c>
      <c r="J10" s="139"/>
      <c r="K10" s="139"/>
      <c r="L10" s="139"/>
      <c r="M10" s="139"/>
      <c r="N10" s="139"/>
      <c r="O10" s="139"/>
      <c r="P10" s="139"/>
      <c r="Q10" s="139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</row>
    <row r="11" spans="1:232" s="2" customFormat="1" ht="14.25" customHeight="1">
      <c r="A11" s="144"/>
      <c r="B11" s="144"/>
      <c r="C11" s="144"/>
      <c r="D11" s="144"/>
      <c r="E11" s="144" t="s">
        <v>21</v>
      </c>
      <c r="F11" s="144">
        <v>42</v>
      </c>
      <c r="G11" s="144">
        <v>42</v>
      </c>
      <c r="H11" s="144">
        <v>56</v>
      </c>
      <c r="I11" s="144">
        <v>56</v>
      </c>
      <c r="J11" s="139"/>
      <c r="K11" s="139"/>
      <c r="L11" s="139"/>
      <c r="M11" s="139"/>
      <c r="N11" s="139"/>
      <c r="O11" s="139"/>
      <c r="P11" s="139"/>
      <c r="Q11" s="139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</row>
    <row r="12" spans="1:232" s="2" customFormat="1" ht="14.25" customHeight="1">
      <c r="A12" s="144"/>
      <c r="B12" s="144"/>
      <c r="C12" s="144"/>
      <c r="D12" s="144"/>
      <c r="E12" s="144" t="s">
        <v>22</v>
      </c>
      <c r="F12" s="144">
        <v>3.5</v>
      </c>
      <c r="G12" s="144">
        <v>3.5</v>
      </c>
      <c r="H12" s="144">
        <v>4.5</v>
      </c>
      <c r="I12" s="144">
        <v>4.5</v>
      </c>
      <c r="J12" s="139"/>
      <c r="K12" s="139"/>
      <c r="L12" s="139"/>
      <c r="M12" s="139"/>
      <c r="N12" s="139"/>
      <c r="O12" s="139"/>
      <c r="P12" s="139"/>
      <c r="Q12" s="139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</row>
    <row r="13" spans="1:232" s="2" customFormat="1" ht="15" customHeight="1">
      <c r="A13" s="144">
        <v>496</v>
      </c>
      <c r="B13" s="144" t="s">
        <v>23</v>
      </c>
      <c r="C13" s="144">
        <v>200</v>
      </c>
      <c r="D13" s="144">
        <v>200</v>
      </c>
      <c r="E13" s="144" t="s">
        <v>24</v>
      </c>
      <c r="F13" s="144">
        <v>2.5</v>
      </c>
      <c r="G13" s="144">
        <v>2.5</v>
      </c>
      <c r="H13" s="144">
        <v>2.5</v>
      </c>
      <c r="I13" s="144">
        <v>2.5</v>
      </c>
      <c r="J13" s="135">
        <v>3.6</v>
      </c>
      <c r="K13" s="135">
        <v>3.3</v>
      </c>
      <c r="L13" s="135">
        <v>25</v>
      </c>
      <c r="M13" s="135">
        <v>144</v>
      </c>
      <c r="N13" s="135">
        <v>3.6</v>
      </c>
      <c r="O13" s="135">
        <v>3.3</v>
      </c>
      <c r="P13" s="135">
        <v>25</v>
      </c>
      <c r="Q13" s="135">
        <v>144</v>
      </c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</row>
    <row r="14" spans="1:232" s="2" customFormat="1" ht="13.5" customHeight="1">
      <c r="A14" s="144"/>
      <c r="B14" s="144"/>
      <c r="C14" s="144"/>
      <c r="D14" s="144"/>
      <c r="E14" s="144" t="s">
        <v>18</v>
      </c>
      <c r="F14" s="144">
        <v>100</v>
      </c>
      <c r="G14" s="144">
        <v>100</v>
      </c>
      <c r="H14" s="144">
        <v>100</v>
      </c>
      <c r="I14" s="144">
        <v>100</v>
      </c>
      <c r="J14" s="135"/>
      <c r="K14" s="135"/>
      <c r="L14" s="135"/>
      <c r="M14" s="135"/>
      <c r="N14" s="135"/>
      <c r="O14" s="135"/>
      <c r="P14" s="135"/>
      <c r="Q14" s="135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</row>
    <row r="15" spans="1:232" s="2" customFormat="1" ht="12.75">
      <c r="A15" s="145"/>
      <c r="B15" s="145"/>
      <c r="C15" s="145"/>
      <c r="D15" s="145"/>
      <c r="E15" s="144" t="s">
        <v>22</v>
      </c>
      <c r="F15" s="144">
        <v>15</v>
      </c>
      <c r="G15" s="144">
        <v>15</v>
      </c>
      <c r="H15" s="144">
        <v>15</v>
      </c>
      <c r="I15" s="144">
        <v>15</v>
      </c>
      <c r="J15" s="139"/>
      <c r="K15" s="139"/>
      <c r="L15" s="139"/>
      <c r="M15" s="139"/>
      <c r="N15" s="139"/>
      <c r="O15" s="139"/>
      <c r="P15" s="139"/>
      <c r="Q15" s="139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</row>
    <row r="16" spans="1:232" s="2" customFormat="1" ht="14.25" customHeight="1">
      <c r="A16" s="144">
        <v>108</v>
      </c>
      <c r="B16" s="144" t="s">
        <v>25</v>
      </c>
      <c r="C16" s="144">
        <v>40</v>
      </c>
      <c r="D16" s="144">
        <v>50</v>
      </c>
      <c r="E16" s="144" t="s">
        <v>26</v>
      </c>
      <c r="F16" s="144">
        <v>40</v>
      </c>
      <c r="G16" s="144">
        <v>40</v>
      </c>
      <c r="H16" s="144">
        <v>50</v>
      </c>
      <c r="I16" s="144">
        <v>50</v>
      </c>
      <c r="J16" s="135">
        <v>3.04</v>
      </c>
      <c r="K16" s="135">
        <v>0.32</v>
      </c>
      <c r="L16" s="135">
        <v>19.68</v>
      </c>
      <c r="M16" s="135">
        <v>94</v>
      </c>
      <c r="N16" s="135">
        <v>3.8</v>
      </c>
      <c r="O16" s="135">
        <v>0.4</v>
      </c>
      <c r="P16" s="135">
        <v>24.6</v>
      </c>
      <c r="Q16" s="135">
        <v>117.5</v>
      </c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</row>
    <row r="17" spans="1:232" s="2" customFormat="1" ht="15" customHeight="1">
      <c r="A17" s="144">
        <v>100</v>
      </c>
      <c r="B17" s="146" t="s">
        <v>71</v>
      </c>
      <c r="C17" s="144">
        <v>10</v>
      </c>
      <c r="D17" s="144">
        <v>13.5</v>
      </c>
      <c r="E17" s="144" t="s">
        <v>29</v>
      </c>
      <c r="F17" s="144">
        <v>11</v>
      </c>
      <c r="G17" s="144">
        <v>10</v>
      </c>
      <c r="H17" s="144">
        <v>14</v>
      </c>
      <c r="I17" s="144">
        <v>13.5</v>
      </c>
      <c r="J17" s="135">
        <v>2.65</v>
      </c>
      <c r="K17" s="135">
        <v>2.61</v>
      </c>
      <c r="L17" s="135">
        <v>0</v>
      </c>
      <c r="M17" s="135">
        <v>34.3</v>
      </c>
      <c r="N17" s="135">
        <v>3.57</v>
      </c>
      <c r="O17" s="135">
        <v>3.52</v>
      </c>
      <c r="P17" s="135">
        <v>0</v>
      </c>
      <c r="Q17" s="135">
        <v>46.3</v>
      </c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</row>
    <row r="18" spans="1:17" s="2" customFormat="1" ht="12.75">
      <c r="A18" s="227" t="s">
        <v>30</v>
      </c>
      <c r="B18" s="228"/>
      <c r="C18" s="228"/>
      <c r="D18" s="228"/>
      <c r="E18" s="228"/>
      <c r="F18" s="228"/>
      <c r="G18" s="228"/>
      <c r="H18" s="228"/>
      <c r="I18" s="229"/>
      <c r="J18" s="143">
        <v>15.14</v>
      </c>
      <c r="K18" s="143">
        <v>23.93</v>
      </c>
      <c r="L18" s="143">
        <v>70.2</v>
      </c>
      <c r="M18" s="143">
        <v>586.35</v>
      </c>
      <c r="N18" s="143">
        <v>17.29</v>
      </c>
      <c r="O18" s="143">
        <v>26.17</v>
      </c>
      <c r="P18" s="143">
        <v>83.2</v>
      </c>
      <c r="Q18" s="143">
        <v>647.2</v>
      </c>
    </row>
    <row r="19" spans="1:232" s="2" customFormat="1" ht="18" customHeight="1">
      <c r="A19" s="223" t="s">
        <v>270</v>
      </c>
      <c r="B19" s="223"/>
      <c r="C19" s="223"/>
      <c r="D19" s="223"/>
      <c r="E19" s="145"/>
      <c r="F19" s="145"/>
      <c r="G19" s="145"/>
      <c r="H19" s="145"/>
      <c r="I19" s="145"/>
      <c r="J19" s="149"/>
      <c r="K19" s="149"/>
      <c r="L19" s="149"/>
      <c r="M19" s="149"/>
      <c r="N19" s="140"/>
      <c r="O19" s="140"/>
      <c r="P19" s="140"/>
      <c r="Q19" s="140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</row>
    <row r="20" spans="1:232" s="2" customFormat="1" ht="15.75" customHeight="1">
      <c r="A20" s="144">
        <v>22</v>
      </c>
      <c r="B20" s="144" t="s">
        <v>32</v>
      </c>
      <c r="C20" s="144">
        <v>60</v>
      </c>
      <c r="D20" s="144">
        <v>100</v>
      </c>
      <c r="E20" s="144" t="s">
        <v>33</v>
      </c>
      <c r="F20" s="144">
        <v>64.8</v>
      </c>
      <c r="G20" s="144">
        <v>54.6</v>
      </c>
      <c r="H20" s="144">
        <v>108</v>
      </c>
      <c r="I20" s="144">
        <v>91</v>
      </c>
      <c r="J20" s="135">
        <v>0.6</v>
      </c>
      <c r="K20" s="135">
        <v>6.12</v>
      </c>
      <c r="L20" s="135">
        <v>2.1</v>
      </c>
      <c r="M20" s="135">
        <v>66.8</v>
      </c>
      <c r="N20" s="135">
        <v>1</v>
      </c>
      <c r="O20" s="135">
        <v>10.1</v>
      </c>
      <c r="P20" s="135">
        <v>3.4</v>
      </c>
      <c r="Q20" s="135">
        <v>109</v>
      </c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</row>
    <row r="21" spans="1:232" s="2" customFormat="1" ht="12.75">
      <c r="A21" s="150"/>
      <c r="B21" s="150"/>
      <c r="C21" s="150"/>
      <c r="D21" s="150"/>
      <c r="E21" s="144" t="s">
        <v>34</v>
      </c>
      <c r="F21" s="144">
        <v>6</v>
      </c>
      <c r="G21" s="144">
        <v>6</v>
      </c>
      <c r="H21" s="146">
        <v>10</v>
      </c>
      <c r="I21" s="146">
        <v>10</v>
      </c>
      <c r="J21" s="139"/>
      <c r="K21" s="139"/>
      <c r="L21" s="139"/>
      <c r="M21" s="139"/>
      <c r="N21" s="140"/>
      <c r="O21" s="140"/>
      <c r="P21" s="140"/>
      <c r="Q21" s="140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</row>
    <row r="22" spans="1:232" s="2" customFormat="1" ht="12.75" customHeight="1">
      <c r="A22" s="146">
        <v>149</v>
      </c>
      <c r="B22" s="146" t="s">
        <v>35</v>
      </c>
      <c r="C22" s="146">
        <v>200</v>
      </c>
      <c r="D22" s="146">
        <v>250</v>
      </c>
      <c r="E22" s="146" t="s">
        <v>36</v>
      </c>
      <c r="F22" s="146">
        <v>106.6</v>
      </c>
      <c r="G22" s="146">
        <v>80</v>
      </c>
      <c r="H22" s="146">
        <v>133.2</v>
      </c>
      <c r="I22" s="146">
        <v>100</v>
      </c>
      <c r="J22" s="135">
        <v>17.6</v>
      </c>
      <c r="K22" s="135">
        <v>2.36</v>
      </c>
      <c r="L22" s="135">
        <v>30</v>
      </c>
      <c r="M22" s="135">
        <v>98.9</v>
      </c>
      <c r="N22" s="135">
        <v>22</v>
      </c>
      <c r="O22" s="135">
        <v>2.95</v>
      </c>
      <c r="P22" s="135">
        <v>37.5</v>
      </c>
      <c r="Q22" s="135">
        <v>101</v>
      </c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</row>
    <row r="23" spans="1:232" s="2" customFormat="1" ht="15" customHeight="1">
      <c r="A23" s="146">
        <v>169</v>
      </c>
      <c r="B23" s="146" t="s">
        <v>37</v>
      </c>
      <c r="C23" s="146">
        <v>20</v>
      </c>
      <c r="D23" s="146">
        <v>20</v>
      </c>
      <c r="E23" s="146" t="s">
        <v>38</v>
      </c>
      <c r="F23" s="146">
        <v>10</v>
      </c>
      <c r="G23" s="146">
        <v>8</v>
      </c>
      <c r="H23" s="146">
        <v>12.5</v>
      </c>
      <c r="I23" s="146">
        <v>10</v>
      </c>
      <c r="J23" s="151"/>
      <c r="K23" s="151"/>
      <c r="L23" s="151"/>
      <c r="M23" s="151"/>
      <c r="N23" s="140"/>
      <c r="O23" s="140"/>
      <c r="P23" s="140"/>
      <c r="Q23" s="140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</row>
    <row r="24" spans="1:232" s="2" customFormat="1" ht="12.75" customHeight="1">
      <c r="A24" s="146"/>
      <c r="B24" s="152"/>
      <c r="C24" s="146"/>
      <c r="D24" s="146"/>
      <c r="E24" s="146" t="s">
        <v>39</v>
      </c>
      <c r="F24" s="146">
        <v>9.6</v>
      </c>
      <c r="G24" s="146">
        <v>8</v>
      </c>
      <c r="H24" s="146">
        <v>12</v>
      </c>
      <c r="I24" s="146">
        <v>10</v>
      </c>
      <c r="J24" s="151"/>
      <c r="K24" s="151"/>
      <c r="L24" s="151"/>
      <c r="M24" s="151"/>
      <c r="N24" s="140"/>
      <c r="O24" s="140"/>
      <c r="P24" s="140"/>
      <c r="Q24" s="140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</row>
    <row r="25" spans="1:232" s="2" customFormat="1" ht="15" customHeight="1">
      <c r="A25" s="146"/>
      <c r="B25" s="152"/>
      <c r="C25" s="146"/>
      <c r="D25" s="146"/>
      <c r="E25" s="146" t="s">
        <v>34</v>
      </c>
      <c r="F25" s="146">
        <v>2</v>
      </c>
      <c r="G25" s="146">
        <v>2</v>
      </c>
      <c r="H25" s="146">
        <v>2.5</v>
      </c>
      <c r="I25" s="146">
        <v>2.5</v>
      </c>
      <c r="J25" s="151"/>
      <c r="K25" s="151"/>
      <c r="L25" s="151"/>
      <c r="M25" s="151"/>
      <c r="N25" s="140"/>
      <c r="O25" s="140"/>
      <c r="P25" s="140"/>
      <c r="Q25" s="140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</row>
    <row r="26" spans="1:232" s="2" customFormat="1" ht="12.75">
      <c r="A26" s="146"/>
      <c r="B26" s="152"/>
      <c r="C26" s="146"/>
      <c r="D26" s="146"/>
      <c r="E26" s="146" t="s">
        <v>40</v>
      </c>
      <c r="F26" s="146">
        <v>2</v>
      </c>
      <c r="G26" s="146">
        <v>2</v>
      </c>
      <c r="H26" s="146">
        <v>2.5</v>
      </c>
      <c r="I26" s="146">
        <v>2.5</v>
      </c>
      <c r="J26" s="151"/>
      <c r="K26" s="151"/>
      <c r="L26" s="151"/>
      <c r="M26" s="151"/>
      <c r="N26" s="140"/>
      <c r="O26" s="140"/>
      <c r="P26" s="140"/>
      <c r="Q26" s="140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</row>
    <row r="27" spans="1:232" s="2" customFormat="1" ht="12.75">
      <c r="A27" s="146"/>
      <c r="B27" s="152"/>
      <c r="C27" s="146"/>
      <c r="D27" s="146"/>
      <c r="E27" s="152" t="s">
        <v>41</v>
      </c>
      <c r="F27" s="146"/>
      <c r="G27" s="152">
        <v>20</v>
      </c>
      <c r="H27" s="152"/>
      <c r="I27" s="152">
        <v>20</v>
      </c>
      <c r="J27" s="153"/>
      <c r="K27" s="153"/>
      <c r="L27" s="153"/>
      <c r="M27" s="153"/>
      <c r="N27" s="153"/>
      <c r="O27" s="153"/>
      <c r="P27" s="153"/>
      <c r="Q27" s="153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</row>
    <row r="28" spans="1:232" s="2" customFormat="1" ht="12.75">
      <c r="A28" s="146"/>
      <c r="B28" s="152"/>
      <c r="C28" s="146"/>
      <c r="D28" s="146"/>
      <c r="E28" s="146" t="s">
        <v>42</v>
      </c>
      <c r="F28" s="146">
        <v>31</v>
      </c>
      <c r="G28" s="146">
        <v>22.8</v>
      </c>
      <c r="H28" s="146">
        <v>31</v>
      </c>
      <c r="I28" s="146">
        <v>22.8</v>
      </c>
      <c r="J28" s="153"/>
      <c r="K28" s="153"/>
      <c r="L28" s="153"/>
      <c r="M28" s="153"/>
      <c r="N28" s="154"/>
      <c r="O28" s="154"/>
      <c r="P28" s="154"/>
      <c r="Q28" s="154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</row>
    <row r="29" spans="1:232" s="2" customFormat="1" ht="12.75">
      <c r="A29" s="146"/>
      <c r="B29" s="152"/>
      <c r="C29" s="146"/>
      <c r="D29" s="146"/>
      <c r="E29" s="146" t="s">
        <v>39</v>
      </c>
      <c r="F29" s="146">
        <v>2.3</v>
      </c>
      <c r="G29" s="146">
        <v>2</v>
      </c>
      <c r="H29" s="146">
        <v>2.3</v>
      </c>
      <c r="I29" s="146">
        <v>2</v>
      </c>
      <c r="J29" s="151"/>
      <c r="K29" s="151"/>
      <c r="L29" s="151"/>
      <c r="M29" s="151"/>
      <c r="N29" s="140"/>
      <c r="O29" s="140"/>
      <c r="P29" s="140"/>
      <c r="Q29" s="140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</row>
    <row r="30" spans="1:232" s="2" customFormat="1" ht="12.75">
      <c r="A30" s="146"/>
      <c r="B30" s="152"/>
      <c r="C30" s="146"/>
      <c r="D30" s="146"/>
      <c r="E30" s="146" t="s">
        <v>43</v>
      </c>
      <c r="F30" s="146">
        <v>1.84</v>
      </c>
      <c r="G30" s="146">
        <v>1.6</v>
      </c>
      <c r="H30" s="146">
        <v>1.84</v>
      </c>
      <c r="I30" s="146">
        <v>1.6</v>
      </c>
      <c r="J30" s="151"/>
      <c r="K30" s="151"/>
      <c r="L30" s="151"/>
      <c r="M30" s="151"/>
      <c r="N30" s="140"/>
      <c r="O30" s="140"/>
      <c r="P30" s="140"/>
      <c r="Q30" s="14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</row>
    <row r="31" spans="1:232" s="2" customFormat="1" ht="12.75">
      <c r="A31" s="144">
        <v>423</v>
      </c>
      <c r="B31" s="144" t="s">
        <v>44</v>
      </c>
      <c r="C31" s="144">
        <v>150</v>
      </c>
      <c r="D31" s="144">
        <v>180</v>
      </c>
      <c r="E31" s="144" t="s">
        <v>45</v>
      </c>
      <c r="F31" s="144">
        <v>197</v>
      </c>
      <c r="G31" s="144">
        <v>157.5</v>
      </c>
      <c r="H31" s="155">
        <v>236.4</v>
      </c>
      <c r="I31" s="155">
        <v>189</v>
      </c>
      <c r="J31" s="135">
        <v>5.55</v>
      </c>
      <c r="K31" s="135">
        <v>5.4</v>
      </c>
      <c r="L31" s="135">
        <v>5.85</v>
      </c>
      <c r="M31" s="135">
        <v>107.8</v>
      </c>
      <c r="N31" s="135">
        <v>6.66</v>
      </c>
      <c r="O31" s="135">
        <v>6.48</v>
      </c>
      <c r="P31" s="135">
        <v>7.02</v>
      </c>
      <c r="Q31" s="135">
        <v>112</v>
      </c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</row>
    <row r="32" spans="1:232" s="2" customFormat="1" ht="12.75">
      <c r="A32" s="150"/>
      <c r="B32" s="144"/>
      <c r="C32" s="150"/>
      <c r="D32" s="144"/>
      <c r="E32" s="144" t="s">
        <v>46</v>
      </c>
      <c r="F32" s="144">
        <v>6.5</v>
      </c>
      <c r="G32" s="144">
        <v>6.5</v>
      </c>
      <c r="H32" s="144">
        <v>8</v>
      </c>
      <c r="I32" s="144">
        <v>8</v>
      </c>
      <c r="J32" s="135"/>
      <c r="K32" s="135"/>
      <c r="L32" s="135"/>
      <c r="M32" s="135"/>
      <c r="N32" s="156"/>
      <c r="O32" s="156"/>
      <c r="P32" s="156"/>
      <c r="Q32" s="156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</row>
    <row r="33" spans="1:232" s="2" customFormat="1" ht="12.75">
      <c r="A33" s="150"/>
      <c r="B33" s="144"/>
      <c r="C33" s="150"/>
      <c r="D33" s="144"/>
      <c r="E33" s="144" t="s">
        <v>38</v>
      </c>
      <c r="F33" s="144">
        <v>7.5</v>
      </c>
      <c r="G33" s="144">
        <v>6</v>
      </c>
      <c r="H33" s="144">
        <v>9</v>
      </c>
      <c r="I33" s="144">
        <v>7.2</v>
      </c>
      <c r="J33" s="135"/>
      <c r="K33" s="135"/>
      <c r="L33" s="135"/>
      <c r="M33" s="135"/>
      <c r="N33" s="136"/>
      <c r="O33" s="136"/>
      <c r="P33" s="136"/>
      <c r="Q33" s="136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</row>
    <row r="34" spans="1:232" s="2" customFormat="1" ht="13.5" customHeight="1">
      <c r="A34" s="150"/>
      <c r="B34" s="144"/>
      <c r="C34" s="150"/>
      <c r="D34" s="144"/>
      <c r="E34" s="144" t="s">
        <v>39</v>
      </c>
      <c r="F34" s="144">
        <v>10.7</v>
      </c>
      <c r="G34" s="144">
        <v>9</v>
      </c>
      <c r="H34" s="144">
        <v>12.84</v>
      </c>
      <c r="I34" s="144">
        <v>10.8</v>
      </c>
      <c r="J34" s="135"/>
      <c r="K34" s="135"/>
      <c r="L34" s="135"/>
      <c r="M34" s="135"/>
      <c r="N34" s="136"/>
      <c r="O34" s="136"/>
      <c r="P34" s="136"/>
      <c r="Q34" s="136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</row>
    <row r="35" spans="1:232" s="2" customFormat="1" ht="12.75">
      <c r="A35" s="150"/>
      <c r="B35" s="144"/>
      <c r="C35" s="150"/>
      <c r="D35" s="144"/>
      <c r="E35" s="144" t="s">
        <v>40</v>
      </c>
      <c r="F35" s="144">
        <v>12</v>
      </c>
      <c r="G35" s="144">
        <v>12</v>
      </c>
      <c r="H35" s="144">
        <v>14</v>
      </c>
      <c r="I35" s="144">
        <v>14</v>
      </c>
      <c r="J35" s="135"/>
      <c r="K35" s="135"/>
      <c r="L35" s="135"/>
      <c r="M35" s="135"/>
      <c r="N35" s="136"/>
      <c r="O35" s="136"/>
      <c r="P35" s="136"/>
      <c r="Q35" s="136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</row>
    <row r="36" spans="1:232" s="2" customFormat="1" ht="12.75">
      <c r="A36" s="150"/>
      <c r="B36" s="144"/>
      <c r="C36" s="150"/>
      <c r="D36" s="144"/>
      <c r="E36" s="144" t="s">
        <v>47</v>
      </c>
      <c r="F36" s="144">
        <v>2</v>
      </c>
      <c r="G36" s="144">
        <v>2</v>
      </c>
      <c r="H36" s="144">
        <v>2.5</v>
      </c>
      <c r="I36" s="144">
        <v>2.5</v>
      </c>
      <c r="J36" s="135"/>
      <c r="K36" s="135"/>
      <c r="L36" s="135"/>
      <c r="M36" s="135"/>
      <c r="N36" s="136"/>
      <c r="O36" s="136"/>
      <c r="P36" s="136"/>
      <c r="Q36" s="1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</row>
    <row r="37" spans="1:232" s="2" customFormat="1" ht="12.75">
      <c r="A37" s="146">
        <v>381</v>
      </c>
      <c r="B37" s="146" t="s">
        <v>48</v>
      </c>
      <c r="C37" s="146">
        <v>80</v>
      </c>
      <c r="D37" s="146">
        <v>100</v>
      </c>
      <c r="E37" s="146" t="s">
        <v>42</v>
      </c>
      <c r="F37" s="146">
        <v>92.8</v>
      </c>
      <c r="G37" s="146">
        <v>73.8</v>
      </c>
      <c r="H37" s="146">
        <v>116</v>
      </c>
      <c r="I37" s="146">
        <v>85.5</v>
      </c>
      <c r="J37" s="153">
        <v>14.24</v>
      </c>
      <c r="K37" s="153">
        <v>14</v>
      </c>
      <c r="L37" s="153">
        <v>11.44</v>
      </c>
      <c r="M37" s="153">
        <v>228.8</v>
      </c>
      <c r="N37" s="154">
        <v>17.8</v>
      </c>
      <c r="O37" s="154">
        <v>17.5</v>
      </c>
      <c r="P37" s="154">
        <v>14.3</v>
      </c>
      <c r="Q37" s="153">
        <v>266</v>
      </c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</row>
    <row r="38" spans="1:232" s="2" customFormat="1" ht="12.75">
      <c r="A38" s="146"/>
      <c r="B38" s="146"/>
      <c r="C38" s="146"/>
      <c r="D38" s="146"/>
      <c r="E38" s="146" t="s">
        <v>26</v>
      </c>
      <c r="F38" s="146">
        <v>15</v>
      </c>
      <c r="G38" s="146">
        <v>15</v>
      </c>
      <c r="H38" s="146">
        <v>19</v>
      </c>
      <c r="I38" s="146">
        <v>19</v>
      </c>
      <c r="J38" s="153"/>
      <c r="K38" s="153"/>
      <c r="L38" s="153"/>
      <c r="M38" s="153"/>
      <c r="N38" s="136"/>
      <c r="O38" s="136"/>
      <c r="P38" s="136"/>
      <c r="Q38" s="136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</row>
    <row r="39" spans="1:232" s="2" customFormat="1" ht="12.75">
      <c r="A39" s="146"/>
      <c r="B39" s="152"/>
      <c r="C39" s="146"/>
      <c r="D39" s="146"/>
      <c r="E39" s="146" t="s">
        <v>49</v>
      </c>
      <c r="F39" s="146">
        <v>18.4</v>
      </c>
      <c r="G39" s="146">
        <v>18.4</v>
      </c>
      <c r="H39" s="146">
        <v>23</v>
      </c>
      <c r="I39" s="146">
        <v>23</v>
      </c>
      <c r="J39" s="153"/>
      <c r="K39" s="153"/>
      <c r="L39" s="153"/>
      <c r="M39" s="153"/>
      <c r="N39" s="136"/>
      <c r="O39" s="136"/>
      <c r="P39" s="136"/>
      <c r="Q39" s="136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</row>
    <row r="40" spans="1:232" s="2" customFormat="1" ht="12.75">
      <c r="A40" s="146"/>
      <c r="B40" s="152"/>
      <c r="C40" s="146"/>
      <c r="D40" s="146"/>
      <c r="E40" s="146" t="s">
        <v>47</v>
      </c>
      <c r="F40" s="146">
        <v>9</v>
      </c>
      <c r="G40" s="146">
        <v>9</v>
      </c>
      <c r="H40" s="146">
        <v>12.5</v>
      </c>
      <c r="I40" s="146">
        <v>12.5</v>
      </c>
      <c r="J40" s="153"/>
      <c r="K40" s="153"/>
      <c r="L40" s="153"/>
      <c r="M40" s="153"/>
      <c r="N40" s="136"/>
      <c r="O40" s="136"/>
      <c r="P40" s="136"/>
      <c r="Q40" s="136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</row>
    <row r="41" spans="1:232" s="2" customFormat="1" ht="12.75">
      <c r="A41" s="146"/>
      <c r="B41" s="152"/>
      <c r="C41" s="146"/>
      <c r="D41" s="146"/>
      <c r="E41" s="146" t="s">
        <v>34</v>
      </c>
      <c r="F41" s="146">
        <v>5</v>
      </c>
      <c r="G41" s="146">
        <v>5</v>
      </c>
      <c r="H41" s="146">
        <v>6</v>
      </c>
      <c r="I41" s="146">
        <v>6</v>
      </c>
      <c r="J41" s="151"/>
      <c r="K41" s="151"/>
      <c r="L41" s="151"/>
      <c r="M41" s="151"/>
      <c r="N41" s="140"/>
      <c r="O41" s="140"/>
      <c r="P41" s="140"/>
      <c r="Q41" s="140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</row>
    <row r="42" spans="1:232" s="2" customFormat="1" ht="12.75">
      <c r="A42" s="144">
        <v>508</v>
      </c>
      <c r="B42" s="144" t="s">
        <v>50</v>
      </c>
      <c r="C42" s="144">
        <v>200</v>
      </c>
      <c r="D42" s="144">
        <v>200</v>
      </c>
      <c r="E42" s="144" t="s">
        <v>51</v>
      </c>
      <c r="F42" s="144">
        <v>25</v>
      </c>
      <c r="G42" s="144">
        <v>30.5</v>
      </c>
      <c r="H42" s="144">
        <v>25</v>
      </c>
      <c r="I42" s="144">
        <v>30.5</v>
      </c>
      <c r="J42" s="135">
        <v>0.5</v>
      </c>
      <c r="K42" s="135">
        <v>0</v>
      </c>
      <c r="L42" s="135">
        <v>27</v>
      </c>
      <c r="M42" s="135">
        <v>110</v>
      </c>
      <c r="N42" s="135">
        <v>0.5</v>
      </c>
      <c r="O42" s="135">
        <v>0</v>
      </c>
      <c r="P42" s="135">
        <v>27</v>
      </c>
      <c r="Q42" s="135">
        <v>110</v>
      </c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</row>
    <row r="43" spans="1:232" s="2" customFormat="1" ht="12.75">
      <c r="A43" s="150"/>
      <c r="B43" s="144" t="s">
        <v>52</v>
      </c>
      <c r="C43" s="150"/>
      <c r="D43" s="144"/>
      <c r="E43" s="144" t="s">
        <v>22</v>
      </c>
      <c r="F43" s="144">
        <v>14</v>
      </c>
      <c r="G43" s="144">
        <v>14</v>
      </c>
      <c r="H43" s="144">
        <v>14</v>
      </c>
      <c r="I43" s="144">
        <v>14</v>
      </c>
      <c r="J43" s="139"/>
      <c r="K43" s="139"/>
      <c r="L43" s="139"/>
      <c r="M43" s="139"/>
      <c r="N43" s="140"/>
      <c r="O43" s="140"/>
      <c r="P43" s="140"/>
      <c r="Q43" s="140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</row>
    <row r="44" spans="1:232" s="2" customFormat="1" ht="12.75">
      <c r="A44" s="150"/>
      <c r="B44" s="144"/>
      <c r="C44" s="150"/>
      <c r="D44" s="144"/>
      <c r="E44" s="144" t="s">
        <v>21</v>
      </c>
      <c r="F44" s="144">
        <v>190</v>
      </c>
      <c r="G44" s="144">
        <v>190</v>
      </c>
      <c r="H44" s="144">
        <v>190</v>
      </c>
      <c r="I44" s="144">
        <v>190</v>
      </c>
      <c r="J44" s="139"/>
      <c r="K44" s="139"/>
      <c r="L44" s="139"/>
      <c r="M44" s="139"/>
      <c r="N44" s="140"/>
      <c r="O44" s="140"/>
      <c r="P44" s="140"/>
      <c r="Q44" s="140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</row>
    <row r="45" spans="1:17" ht="12.75">
      <c r="A45" s="144">
        <v>108</v>
      </c>
      <c r="B45" s="144" t="s">
        <v>25</v>
      </c>
      <c r="C45" s="144">
        <v>50</v>
      </c>
      <c r="D45" s="144">
        <v>60</v>
      </c>
      <c r="E45" s="144" t="s">
        <v>26</v>
      </c>
      <c r="F45" s="144">
        <v>50</v>
      </c>
      <c r="G45" s="144">
        <v>50</v>
      </c>
      <c r="H45" s="144">
        <v>60</v>
      </c>
      <c r="I45" s="144">
        <v>60</v>
      </c>
      <c r="J45" s="135">
        <v>3.8</v>
      </c>
      <c r="K45" s="135">
        <v>0.4</v>
      </c>
      <c r="L45" s="135">
        <v>24.6</v>
      </c>
      <c r="M45" s="135">
        <v>117.5</v>
      </c>
      <c r="N45" s="135">
        <v>4.56</v>
      </c>
      <c r="O45" s="135">
        <v>0.48</v>
      </c>
      <c r="P45" s="135">
        <v>29.52</v>
      </c>
      <c r="Q45" s="135">
        <v>141</v>
      </c>
    </row>
    <row r="46" spans="1:17" ht="12.75">
      <c r="A46" s="144">
        <v>109</v>
      </c>
      <c r="B46" s="144" t="s">
        <v>53</v>
      </c>
      <c r="C46" s="144">
        <v>50</v>
      </c>
      <c r="D46" s="144">
        <v>70</v>
      </c>
      <c r="E46" s="144" t="s">
        <v>54</v>
      </c>
      <c r="F46" s="144">
        <v>50</v>
      </c>
      <c r="G46" s="144">
        <v>50</v>
      </c>
      <c r="H46" s="144">
        <v>70</v>
      </c>
      <c r="I46" s="144">
        <v>70</v>
      </c>
      <c r="J46" s="135">
        <v>3.3</v>
      </c>
      <c r="K46" s="135">
        <v>0.6</v>
      </c>
      <c r="L46" s="135">
        <v>16.7</v>
      </c>
      <c r="M46" s="135">
        <v>87.9</v>
      </c>
      <c r="N46" s="135">
        <v>4.62</v>
      </c>
      <c r="O46" s="135">
        <v>7.3</v>
      </c>
      <c r="P46" s="135">
        <v>23.38</v>
      </c>
      <c r="Q46" s="135">
        <v>121</v>
      </c>
    </row>
    <row r="47" spans="1:17" ht="12.75">
      <c r="A47" s="223" t="s">
        <v>55</v>
      </c>
      <c r="B47" s="223"/>
      <c r="C47" s="223"/>
      <c r="D47" s="223"/>
      <c r="E47" s="223"/>
      <c r="F47" s="223"/>
      <c r="G47" s="223"/>
      <c r="H47" s="223"/>
      <c r="I47" s="223"/>
      <c r="J47" s="157">
        <f aca="true" t="shared" si="0" ref="J47:Q47">SUM(J20:J46)</f>
        <v>45.589999999999996</v>
      </c>
      <c r="K47" s="157">
        <f t="shared" si="0"/>
        <v>28.880000000000003</v>
      </c>
      <c r="L47" s="157">
        <f t="shared" si="0"/>
        <v>117.69000000000001</v>
      </c>
      <c r="M47" s="157">
        <f t="shared" si="0"/>
        <v>817.6999999999999</v>
      </c>
      <c r="N47" s="157">
        <f t="shared" si="0"/>
        <v>57.14</v>
      </c>
      <c r="O47" s="157">
        <f t="shared" si="0"/>
        <v>44.809999999999995</v>
      </c>
      <c r="P47" s="157">
        <f t="shared" si="0"/>
        <v>142.12</v>
      </c>
      <c r="Q47" s="157">
        <f t="shared" si="0"/>
        <v>960</v>
      </c>
    </row>
    <row r="48" spans="1:17" ht="18.75" customHeight="1">
      <c r="A48" s="223" t="s">
        <v>56</v>
      </c>
      <c r="B48" s="223"/>
      <c r="C48" s="223"/>
      <c r="D48" s="223"/>
      <c r="E48" s="223"/>
      <c r="F48" s="223"/>
      <c r="G48" s="223"/>
      <c r="H48" s="223"/>
      <c r="I48" s="223"/>
      <c r="J48" s="158">
        <f>J47+J18</f>
        <v>60.73</v>
      </c>
      <c r="K48" s="158">
        <f aca="true" t="shared" si="1" ref="K48:Q48">K47+K18</f>
        <v>52.81</v>
      </c>
      <c r="L48" s="158">
        <f t="shared" si="1"/>
        <v>187.89000000000001</v>
      </c>
      <c r="M48" s="158">
        <f t="shared" si="1"/>
        <v>1404.05</v>
      </c>
      <c r="N48" s="158">
        <f t="shared" si="1"/>
        <v>74.43</v>
      </c>
      <c r="O48" s="158">
        <f t="shared" si="1"/>
        <v>70.97999999999999</v>
      </c>
      <c r="P48" s="158">
        <f t="shared" si="1"/>
        <v>225.32</v>
      </c>
      <c r="Q48" s="158">
        <f t="shared" si="1"/>
        <v>1607.2</v>
      </c>
    </row>
    <row r="49" spans="1:17" ht="15.75">
      <c r="A49" s="221" t="s">
        <v>57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159"/>
      <c r="O49" s="159"/>
      <c r="P49" s="159"/>
      <c r="Q49" s="159"/>
    </row>
    <row r="50" spans="1:17" ht="12.75">
      <c r="A50" s="223" t="s">
        <v>16</v>
      </c>
      <c r="B50" s="223"/>
      <c r="C50" s="223"/>
      <c r="D50" s="223"/>
      <c r="E50" s="144"/>
      <c r="F50" s="144"/>
      <c r="G50" s="144"/>
      <c r="H50" s="144"/>
      <c r="I50" s="144"/>
      <c r="J50" s="160"/>
      <c r="K50" s="160"/>
      <c r="L50" s="160"/>
      <c r="M50" s="160"/>
      <c r="N50" s="140"/>
      <c r="O50" s="140"/>
      <c r="P50" s="140"/>
      <c r="Q50" s="140"/>
    </row>
    <row r="51" spans="1:17" ht="12.75">
      <c r="A51" s="144">
        <v>106</v>
      </c>
      <c r="B51" s="144" t="s">
        <v>58</v>
      </c>
      <c r="C51" s="144">
        <v>60</v>
      </c>
      <c r="D51" s="146">
        <v>100</v>
      </c>
      <c r="E51" s="208" t="s">
        <v>306</v>
      </c>
      <c r="F51" s="144">
        <v>64</v>
      </c>
      <c r="G51" s="144">
        <v>60</v>
      </c>
      <c r="H51" s="144">
        <v>107</v>
      </c>
      <c r="I51" s="144">
        <v>100</v>
      </c>
      <c r="J51" s="135">
        <v>0.48</v>
      </c>
      <c r="K51" s="135">
        <v>0</v>
      </c>
      <c r="L51" s="135">
        <v>1.5</v>
      </c>
      <c r="M51" s="135">
        <v>14.4</v>
      </c>
      <c r="N51" s="135">
        <v>1.1</v>
      </c>
      <c r="O51" s="135">
        <v>0</v>
      </c>
      <c r="P51" s="135">
        <v>0.2</v>
      </c>
      <c r="Q51" s="135">
        <v>24</v>
      </c>
    </row>
    <row r="52" spans="1:17" ht="12.75">
      <c r="A52" s="144">
        <v>345</v>
      </c>
      <c r="B52" s="144" t="s">
        <v>60</v>
      </c>
      <c r="C52" s="144">
        <v>80</v>
      </c>
      <c r="D52" s="144">
        <v>100</v>
      </c>
      <c r="E52" s="144" t="s">
        <v>61</v>
      </c>
      <c r="F52" s="144">
        <v>107.8</v>
      </c>
      <c r="G52" s="144">
        <v>64</v>
      </c>
      <c r="H52" s="144">
        <v>131</v>
      </c>
      <c r="I52" s="144">
        <v>80</v>
      </c>
      <c r="J52" s="135">
        <v>11.12</v>
      </c>
      <c r="K52" s="135">
        <v>1.68</v>
      </c>
      <c r="L52" s="135">
        <v>7.68</v>
      </c>
      <c r="M52" s="135">
        <v>90.4</v>
      </c>
      <c r="N52" s="135">
        <v>13.9</v>
      </c>
      <c r="O52" s="135">
        <v>2.1</v>
      </c>
      <c r="P52" s="135">
        <v>9.6</v>
      </c>
      <c r="Q52" s="135">
        <v>113</v>
      </c>
    </row>
    <row r="53" spans="1:17" ht="12.75">
      <c r="A53" s="144">
        <v>453</v>
      </c>
      <c r="B53" s="144" t="s">
        <v>62</v>
      </c>
      <c r="C53" s="144">
        <v>50</v>
      </c>
      <c r="D53" s="144">
        <v>50</v>
      </c>
      <c r="E53" s="144" t="s">
        <v>63</v>
      </c>
      <c r="F53" s="144">
        <v>15</v>
      </c>
      <c r="G53" s="144">
        <v>15</v>
      </c>
      <c r="H53" s="144">
        <v>19</v>
      </c>
      <c r="I53" s="144">
        <v>19</v>
      </c>
      <c r="J53" s="139"/>
      <c r="K53" s="139"/>
      <c r="L53" s="139"/>
      <c r="M53" s="139"/>
      <c r="N53" s="138"/>
      <c r="O53" s="138"/>
      <c r="P53" s="138"/>
      <c r="Q53" s="138"/>
    </row>
    <row r="54" spans="1:17" ht="12.75">
      <c r="A54" s="145"/>
      <c r="B54" s="145"/>
      <c r="C54" s="145"/>
      <c r="D54" s="145"/>
      <c r="E54" s="144" t="s">
        <v>49</v>
      </c>
      <c r="F54" s="144">
        <v>11</v>
      </c>
      <c r="G54" s="144">
        <v>11</v>
      </c>
      <c r="H54" s="144">
        <v>14</v>
      </c>
      <c r="I54" s="144">
        <v>14</v>
      </c>
      <c r="J54" s="139"/>
      <c r="K54" s="139"/>
      <c r="L54" s="139"/>
      <c r="M54" s="139"/>
      <c r="N54" s="138"/>
      <c r="O54" s="138"/>
      <c r="P54" s="138"/>
      <c r="Q54" s="138"/>
    </row>
    <row r="55" spans="1:17" ht="12.75">
      <c r="A55" s="145"/>
      <c r="B55" s="145"/>
      <c r="C55" s="145"/>
      <c r="D55" s="145"/>
      <c r="E55" s="144" t="s">
        <v>43</v>
      </c>
      <c r="F55" s="144" t="s">
        <v>64</v>
      </c>
      <c r="G55" s="144">
        <v>4.8</v>
      </c>
      <c r="H55" s="144" t="s">
        <v>65</v>
      </c>
      <c r="I55" s="144">
        <v>6</v>
      </c>
      <c r="J55" s="139"/>
      <c r="K55" s="139"/>
      <c r="L55" s="139"/>
      <c r="M55" s="139"/>
      <c r="N55" s="138"/>
      <c r="O55" s="138"/>
      <c r="P55" s="138"/>
      <c r="Q55" s="138"/>
    </row>
    <row r="56" spans="1:17" ht="12.75">
      <c r="A56" s="145"/>
      <c r="B56" s="145"/>
      <c r="C56" s="145"/>
      <c r="D56" s="145"/>
      <c r="E56" s="144" t="s">
        <v>46</v>
      </c>
      <c r="F56" s="144">
        <v>1.6</v>
      </c>
      <c r="G56" s="144">
        <v>1.6</v>
      </c>
      <c r="H56" s="144">
        <v>2</v>
      </c>
      <c r="I56" s="144">
        <v>2</v>
      </c>
      <c r="J56" s="139"/>
      <c r="K56" s="139"/>
      <c r="L56" s="139"/>
      <c r="M56" s="139"/>
      <c r="N56" s="138"/>
      <c r="O56" s="138"/>
      <c r="P56" s="138"/>
      <c r="Q56" s="138"/>
    </row>
    <row r="57" spans="1:17" ht="12.75">
      <c r="A57" s="145"/>
      <c r="B57" s="145"/>
      <c r="C57" s="145"/>
      <c r="D57" s="145"/>
      <c r="E57" s="144" t="s">
        <v>66</v>
      </c>
      <c r="F57" s="144"/>
      <c r="G57" s="144"/>
      <c r="H57" s="147"/>
      <c r="I57" s="147"/>
      <c r="J57" s="135"/>
      <c r="K57" s="135"/>
      <c r="L57" s="135"/>
      <c r="M57" s="135"/>
      <c r="N57" s="135"/>
      <c r="O57" s="135"/>
      <c r="P57" s="135"/>
      <c r="Q57" s="135"/>
    </row>
    <row r="58" spans="1:17" ht="12.75">
      <c r="A58" s="145"/>
      <c r="B58" s="145"/>
      <c r="C58" s="145"/>
      <c r="D58" s="145"/>
      <c r="E58" s="144" t="s">
        <v>47</v>
      </c>
      <c r="F58" s="144">
        <v>2.5</v>
      </c>
      <c r="G58" s="144">
        <v>2.5</v>
      </c>
      <c r="H58" s="144">
        <v>2.5</v>
      </c>
      <c r="I58" s="144">
        <v>2.5</v>
      </c>
      <c r="J58" s="139"/>
      <c r="K58" s="139"/>
      <c r="L58" s="139"/>
      <c r="M58" s="139"/>
      <c r="N58" s="138"/>
      <c r="O58" s="138"/>
      <c r="P58" s="138"/>
      <c r="Q58" s="138"/>
    </row>
    <row r="59" spans="1:17" ht="12.75">
      <c r="A59" s="145"/>
      <c r="B59" s="145"/>
      <c r="C59" s="145"/>
      <c r="D59" s="145"/>
      <c r="E59" s="144" t="s">
        <v>40</v>
      </c>
      <c r="F59" s="144">
        <v>7.5</v>
      </c>
      <c r="G59" s="144">
        <v>7.5</v>
      </c>
      <c r="H59" s="144">
        <v>7.5</v>
      </c>
      <c r="I59" s="144">
        <v>7.5</v>
      </c>
      <c r="J59" s="139"/>
      <c r="K59" s="139"/>
      <c r="L59" s="139"/>
      <c r="M59" s="139"/>
      <c r="N59" s="138"/>
      <c r="O59" s="138"/>
      <c r="P59" s="138"/>
      <c r="Q59" s="138"/>
    </row>
    <row r="60" spans="1:17" ht="12.75">
      <c r="A60" s="145"/>
      <c r="B60" s="145"/>
      <c r="C60" s="145"/>
      <c r="D60" s="145"/>
      <c r="E60" s="144" t="s">
        <v>46</v>
      </c>
      <c r="F60" s="144">
        <v>2.5</v>
      </c>
      <c r="G60" s="144">
        <v>2.5</v>
      </c>
      <c r="H60" s="144">
        <v>2.5</v>
      </c>
      <c r="I60" s="144">
        <v>2.5</v>
      </c>
      <c r="J60" s="139"/>
      <c r="K60" s="139"/>
      <c r="L60" s="139"/>
      <c r="M60" s="139"/>
      <c r="N60" s="138"/>
      <c r="O60" s="138"/>
      <c r="P60" s="138"/>
      <c r="Q60" s="138"/>
    </row>
    <row r="61" spans="1:17" ht="12.75">
      <c r="A61" s="145"/>
      <c r="B61" s="145"/>
      <c r="C61" s="145"/>
      <c r="D61" s="145"/>
      <c r="E61" s="144" t="s">
        <v>21</v>
      </c>
      <c r="F61" s="144">
        <v>25</v>
      </c>
      <c r="G61" s="144">
        <v>25</v>
      </c>
      <c r="H61" s="144">
        <v>25</v>
      </c>
      <c r="I61" s="144">
        <v>25</v>
      </c>
      <c r="J61" s="139"/>
      <c r="K61" s="139"/>
      <c r="L61" s="139"/>
      <c r="M61" s="139"/>
      <c r="N61" s="138"/>
      <c r="O61" s="138"/>
      <c r="P61" s="138"/>
      <c r="Q61" s="138"/>
    </row>
    <row r="62" spans="1:17" ht="12.75">
      <c r="A62" s="144">
        <v>415</v>
      </c>
      <c r="B62" s="144" t="s">
        <v>67</v>
      </c>
      <c r="C62" s="144">
        <v>150</v>
      </c>
      <c r="D62" s="144">
        <v>180</v>
      </c>
      <c r="E62" s="144" t="s">
        <v>19</v>
      </c>
      <c r="F62" s="144">
        <v>51</v>
      </c>
      <c r="G62" s="144">
        <v>51</v>
      </c>
      <c r="H62" s="144">
        <v>60</v>
      </c>
      <c r="I62" s="144">
        <v>60</v>
      </c>
      <c r="J62" s="135">
        <v>3.54</v>
      </c>
      <c r="K62" s="135">
        <v>6.04</v>
      </c>
      <c r="L62" s="135">
        <v>32.4</v>
      </c>
      <c r="M62" s="135">
        <v>198.1</v>
      </c>
      <c r="N62" s="135">
        <v>4.14</v>
      </c>
      <c r="O62" s="135">
        <v>7.25</v>
      </c>
      <c r="P62" s="135">
        <v>38.8</v>
      </c>
      <c r="Q62" s="135">
        <v>221.7</v>
      </c>
    </row>
    <row r="63" spans="1:17" ht="12.75">
      <c r="A63" s="144"/>
      <c r="B63" s="144"/>
      <c r="C63" s="144"/>
      <c r="D63" s="144"/>
      <c r="E63" s="144" t="s">
        <v>46</v>
      </c>
      <c r="F63" s="144">
        <v>6.5</v>
      </c>
      <c r="G63" s="144">
        <v>6.5</v>
      </c>
      <c r="H63" s="144">
        <v>8</v>
      </c>
      <c r="I63" s="144">
        <v>8</v>
      </c>
      <c r="J63" s="139"/>
      <c r="K63" s="139"/>
      <c r="L63" s="139"/>
      <c r="M63" s="139"/>
      <c r="N63" s="138"/>
      <c r="O63" s="138"/>
      <c r="P63" s="138"/>
      <c r="Q63" s="138"/>
    </row>
    <row r="64" spans="1:17" ht="12.75">
      <c r="A64" s="144"/>
      <c r="B64" s="144"/>
      <c r="C64" s="144"/>
      <c r="D64" s="144"/>
      <c r="E64" s="144" t="s">
        <v>21</v>
      </c>
      <c r="F64" s="144">
        <v>109</v>
      </c>
      <c r="G64" s="144">
        <v>109</v>
      </c>
      <c r="H64" s="144">
        <v>130</v>
      </c>
      <c r="I64" s="144">
        <v>130</v>
      </c>
      <c r="J64" s="139"/>
      <c r="K64" s="139"/>
      <c r="L64" s="139"/>
      <c r="M64" s="139"/>
      <c r="N64" s="138"/>
      <c r="O64" s="138"/>
      <c r="P64" s="138"/>
      <c r="Q64" s="138"/>
    </row>
    <row r="65" spans="1:17" ht="12.75">
      <c r="A65" s="144">
        <v>495</v>
      </c>
      <c r="B65" s="144" t="s">
        <v>68</v>
      </c>
      <c r="C65" s="144">
        <v>200</v>
      </c>
      <c r="D65" s="144">
        <v>200</v>
      </c>
      <c r="E65" s="144" t="s">
        <v>69</v>
      </c>
      <c r="F65" s="144">
        <v>50</v>
      </c>
      <c r="G65" s="144">
        <v>50</v>
      </c>
      <c r="H65" s="144">
        <v>50</v>
      </c>
      <c r="I65" s="144">
        <v>50</v>
      </c>
      <c r="J65" s="135">
        <v>1.5</v>
      </c>
      <c r="K65" s="135">
        <v>1.3</v>
      </c>
      <c r="L65" s="135">
        <v>15.9</v>
      </c>
      <c r="M65" s="135">
        <v>81</v>
      </c>
      <c r="N65" s="135">
        <v>1.5</v>
      </c>
      <c r="O65" s="135">
        <v>1.3</v>
      </c>
      <c r="P65" s="135">
        <v>15.9</v>
      </c>
      <c r="Q65" s="135">
        <v>81</v>
      </c>
    </row>
    <row r="66" spans="1:17" ht="12.75">
      <c r="A66" s="144"/>
      <c r="B66" s="144"/>
      <c r="C66" s="144"/>
      <c r="D66" s="144"/>
      <c r="E66" s="144" t="s">
        <v>18</v>
      </c>
      <c r="F66" s="144">
        <v>50</v>
      </c>
      <c r="G66" s="144">
        <v>50</v>
      </c>
      <c r="H66" s="144">
        <v>50</v>
      </c>
      <c r="I66" s="144">
        <v>50</v>
      </c>
      <c r="J66" s="139"/>
      <c r="K66" s="139"/>
      <c r="L66" s="139"/>
      <c r="M66" s="139"/>
      <c r="N66" s="138"/>
      <c r="O66" s="138"/>
      <c r="P66" s="138"/>
      <c r="Q66" s="138"/>
    </row>
    <row r="67" spans="1:17" ht="12.75">
      <c r="A67" s="144"/>
      <c r="B67" s="144"/>
      <c r="C67" s="144"/>
      <c r="D67" s="144"/>
      <c r="E67" s="144" t="s">
        <v>21</v>
      </c>
      <c r="F67" s="144">
        <v>100</v>
      </c>
      <c r="G67" s="144">
        <v>100</v>
      </c>
      <c r="H67" s="144">
        <v>100</v>
      </c>
      <c r="I67" s="144">
        <v>100</v>
      </c>
      <c r="J67" s="139"/>
      <c r="K67" s="139"/>
      <c r="L67" s="139"/>
      <c r="M67" s="139"/>
      <c r="N67" s="138"/>
      <c r="O67" s="138"/>
      <c r="P67" s="138"/>
      <c r="Q67" s="138"/>
    </row>
    <row r="68" spans="1:17" ht="12.75">
      <c r="A68" s="145"/>
      <c r="B68" s="145"/>
      <c r="C68" s="145"/>
      <c r="D68" s="145"/>
      <c r="E68" s="144" t="s">
        <v>22</v>
      </c>
      <c r="F68" s="144">
        <v>15</v>
      </c>
      <c r="G68" s="144">
        <v>15</v>
      </c>
      <c r="H68" s="144">
        <v>15</v>
      </c>
      <c r="I68" s="144">
        <v>15</v>
      </c>
      <c r="J68" s="139"/>
      <c r="K68" s="139"/>
      <c r="L68" s="139"/>
      <c r="M68" s="139"/>
      <c r="N68" s="138"/>
      <c r="O68" s="138"/>
      <c r="P68" s="138"/>
      <c r="Q68" s="138"/>
    </row>
    <row r="69" spans="1:17" ht="12.75">
      <c r="A69" s="144">
        <v>108</v>
      </c>
      <c r="B69" s="144" t="s">
        <v>25</v>
      </c>
      <c r="C69" s="144">
        <v>40</v>
      </c>
      <c r="D69" s="144">
        <v>50</v>
      </c>
      <c r="E69" s="144" t="s">
        <v>26</v>
      </c>
      <c r="F69" s="144">
        <v>40</v>
      </c>
      <c r="G69" s="144">
        <v>40</v>
      </c>
      <c r="H69" s="144">
        <v>50</v>
      </c>
      <c r="I69" s="144">
        <v>50</v>
      </c>
      <c r="J69" s="135">
        <v>3.04</v>
      </c>
      <c r="K69" s="135">
        <v>0.32</v>
      </c>
      <c r="L69" s="135">
        <v>19.68</v>
      </c>
      <c r="M69" s="135">
        <v>94</v>
      </c>
      <c r="N69" s="135">
        <v>3.8</v>
      </c>
      <c r="O69" s="135">
        <v>0.4</v>
      </c>
      <c r="P69" s="135">
        <v>24.6</v>
      </c>
      <c r="Q69" s="135">
        <v>117.5</v>
      </c>
    </row>
    <row r="70" spans="1:17" ht="12.75">
      <c r="A70" s="144">
        <v>105</v>
      </c>
      <c r="B70" s="144" t="s">
        <v>70</v>
      </c>
      <c r="C70" s="147" t="s">
        <v>28</v>
      </c>
      <c r="D70" s="144">
        <v>10</v>
      </c>
      <c r="E70" s="144" t="s">
        <v>46</v>
      </c>
      <c r="F70" s="144">
        <v>10</v>
      </c>
      <c r="G70" s="144">
        <v>10</v>
      </c>
      <c r="H70" s="144">
        <v>10</v>
      </c>
      <c r="I70" s="144">
        <v>10</v>
      </c>
      <c r="J70" s="135">
        <v>0.05</v>
      </c>
      <c r="K70" s="135">
        <v>8.25</v>
      </c>
      <c r="L70" s="135">
        <v>0.08</v>
      </c>
      <c r="M70" s="135">
        <v>74.8</v>
      </c>
      <c r="N70" s="135">
        <v>0.05</v>
      </c>
      <c r="O70" s="135">
        <v>8.25</v>
      </c>
      <c r="P70" s="135">
        <v>0.08</v>
      </c>
      <c r="Q70" s="135">
        <v>74.8</v>
      </c>
    </row>
    <row r="71" spans="1:17" ht="12.75">
      <c r="A71" s="144">
        <v>100</v>
      </c>
      <c r="B71" s="146" t="s">
        <v>71</v>
      </c>
      <c r="C71" s="144">
        <v>10</v>
      </c>
      <c r="D71" s="144">
        <v>13.5</v>
      </c>
      <c r="E71" s="144" t="s">
        <v>29</v>
      </c>
      <c r="F71" s="144">
        <v>11</v>
      </c>
      <c r="G71" s="144">
        <v>10</v>
      </c>
      <c r="H71" s="144">
        <v>14</v>
      </c>
      <c r="I71" s="144">
        <v>13.5</v>
      </c>
      <c r="J71" s="135">
        <v>2.65</v>
      </c>
      <c r="K71" s="135">
        <v>2.61</v>
      </c>
      <c r="L71" s="135">
        <v>0</v>
      </c>
      <c r="M71" s="135">
        <v>34.3</v>
      </c>
      <c r="N71" s="135">
        <v>3.57</v>
      </c>
      <c r="O71" s="135">
        <v>3.52</v>
      </c>
      <c r="P71" s="135">
        <v>0</v>
      </c>
      <c r="Q71" s="135">
        <v>46.3</v>
      </c>
    </row>
    <row r="72" spans="1:17" ht="12.75">
      <c r="A72" s="141"/>
      <c r="B72" s="141"/>
      <c r="C72" s="141"/>
      <c r="D72" s="141"/>
      <c r="E72" s="141"/>
      <c r="F72" s="141"/>
      <c r="G72" s="141"/>
      <c r="H72" s="141"/>
      <c r="I72" s="141"/>
      <c r="J72" s="136"/>
      <c r="K72" s="136"/>
      <c r="L72" s="136"/>
      <c r="M72" s="136"/>
      <c r="N72" s="136"/>
      <c r="O72" s="136"/>
      <c r="P72" s="136"/>
      <c r="Q72" s="136"/>
    </row>
    <row r="73" spans="1:17" ht="12.75">
      <c r="A73" s="223" t="s">
        <v>30</v>
      </c>
      <c r="B73" s="223"/>
      <c r="C73" s="223"/>
      <c r="D73" s="223"/>
      <c r="E73" s="223"/>
      <c r="F73" s="223"/>
      <c r="G73" s="223"/>
      <c r="H73" s="223"/>
      <c r="I73" s="223"/>
      <c r="J73" s="157">
        <f aca="true" t="shared" si="2" ref="J73:Q73">SUM(J51:J72)</f>
        <v>22.38</v>
      </c>
      <c r="K73" s="157">
        <f t="shared" si="2"/>
        <v>20.2</v>
      </c>
      <c r="L73" s="157">
        <f t="shared" si="2"/>
        <v>77.24</v>
      </c>
      <c r="M73" s="157">
        <f t="shared" si="2"/>
        <v>586.9999999999999</v>
      </c>
      <c r="N73" s="157">
        <f t="shared" si="2"/>
        <v>28.060000000000002</v>
      </c>
      <c r="O73" s="157">
        <f t="shared" si="2"/>
        <v>22.82</v>
      </c>
      <c r="P73" s="157">
        <f t="shared" si="2"/>
        <v>89.17999999999999</v>
      </c>
      <c r="Q73" s="157">
        <f t="shared" si="2"/>
        <v>678.3</v>
      </c>
    </row>
    <row r="74" spans="1:17" ht="12.75">
      <c r="A74" s="223" t="s">
        <v>31</v>
      </c>
      <c r="B74" s="223"/>
      <c r="C74" s="223"/>
      <c r="D74" s="223"/>
      <c r="E74" s="161"/>
      <c r="F74" s="161"/>
      <c r="G74" s="161"/>
      <c r="H74" s="161"/>
      <c r="I74" s="161"/>
      <c r="J74" s="162"/>
      <c r="K74" s="162"/>
      <c r="L74" s="162"/>
      <c r="M74" s="162"/>
      <c r="N74" s="140"/>
      <c r="O74" s="140"/>
      <c r="P74" s="140"/>
      <c r="Q74" s="140"/>
    </row>
    <row r="75" spans="1:17" ht="12.75">
      <c r="A75" s="144">
        <v>76</v>
      </c>
      <c r="B75" s="144" t="s">
        <v>72</v>
      </c>
      <c r="C75" s="144">
        <v>60</v>
      </c>
      <c r="D75" s="144">
        <v>100</v>
      </c>
      <c r="E75" s="144" t="s">
        <v>36</v>
      </c>
      <c r="F75" s="144">
        <v>17.6</v>
      </c>
      <c r="G75" s="144">
        <v>13.2</v>
      </c>
      <c r="H75" s="144">
        <v>29.4</v>
      </c>
      <c r="I75" s="144">
        <v>22</v>
      </c>
      <c r="J75" s="135">
        <v>0.78</v>
      </c>
      <c r="K75" s="135">
        <v>8.9</v>
      </c>
      <c r="L75" s="135">
        <v>4.08</v>
      </c>
      <c r="M75" s="135">
        <v>78</v>
      </c>
      <c r="N75" s="135">
        <v>1.3</v>
      </c>
      <c r="O75" s="135">
        <v>10.8</v>
      </c>
      <c r="P75" s="135">
        <v>6.8</v>
      </c>
      <c r="Q75" s="135">
        <v>130</v>
      </c>
    </row>
    <row r="76" spans="1:17" ht="12.75">
      <c r="A76" s="144"/>
      <c r="B76" s="144"/>
      <c r="C76" s="144"/>
      <c r="D76" s="144"/>
      <c r="E76" s="144" t="s">
        <v>73</v>
      </c>
      <c r="F76" s="144">
        <v>11.4</v>
      </c>
      <c r="G76" s="144">
        <v>9</v>
      </c>
      <c r="H76" s="144">
        <v>19</v>
      </c>
      <c r="I76" s="144">
        <v>15</v>
      </c>
      <c r="J76" s="135"/>
      <c r="K76" s="135"/>
      <c r="L76" s="135"/>
      <c r="M76" s="135"/>
      <c r="N76" s="156"/>
      <c r="O76" s="156"/>
      <c r="P76" s="156"/>
      <c r="Q76" s="156"/>
    </row>
    <row r="77" spans="1:17" ht="12.75">
      <c r="A77" s="144"/>
      <c r="B77" s="144"/>
      <c r="C77" s="144"/>
      <c r="D77" s="144"/>
      <c r="E77" s="144" t="s">
        <v>38</v>
      </c>
      <c r="F77" s="144">
        <v>7.8</v>
      </c>
      <c r="G77" s="144">
        <v>6</v>
      </c>
      <c r="H77" s="144">
        <v>13</v>
      </c>
      <c r="I77" s="144">
        <v>10</v>
      </c>
      <c r="J77" s="135"/>
      <c r="K77" s="135"/>
      <c r="L77" s="135"/>
      <c r="M77" s="135"/>
      <c r="N77" s="156"/>
      <c r="O77" s="156"/>
      <c r="P77" s="156"/>
      <c r="Q77" s="156"/>
    </row>
    <row r="78" spans="1:17" ht="12.75">
      <c r="A78" s="144"/>
      <c r="B78" s="144"/>
      <c r="C78" s="144"/>
      <c r="D78" s="144"/>
      <c r="E78" s="144" t="s">
        <v>74</v>
      </c>
      <c r="F78" s="144">
        <v>22.8</v>
      </c>
      <c r="G78" s="144">
        <v>18</v>
      </c>
      <c r="H78" s="144">
        <v>38</v>
      </c>
      <c r="I78" s="144">
        <v>30</v>
      </c>
      <c r="J78" s="135"/>
      <c r="K78" s="135"/>
      <c r="L78" s="135"/>
      <c r="M78" s="135"/>
      <c r="N78" s="156"/>
      <c r="O78" s="156"/>
      <c r="P78" s="156"/>
      <c r="Q78" s="156"/>
    </row>
    <row r="79" spans="1:17" ht="12.75">
      <c r="A79" s="144"/>
      <c r="B79" s="144"/>
      <c r="C79" s="144"/>
      <c r="D79" s="144"/>
      <c r="E79" s="144" t="s">
        <v>39</v>
      </c>
      <c r="F79" s="144">
        <v>10.8</v>
      </c>
      <c r="G79" s="144">
        <v>9</v>
      </c>
      <c r="H79" s="144">
        <v>18</v>
      </c>
      <c r="I79" s="144">
        <v>15</v>
      </c>
      <c r="J79" s="135"/>
      <c r="K79" s="135"/>
      <c r="L79" s="135"/>
      <c r="M79" s="135"/>
      <c r="N79" s="156"/>
      <c r="O79" s="156"/>
      <c r="P79" s="156"/>
      <c r="Q79" s="156"/>
    </row>
    <row r="80" spans="1:17" ht="12.75">
      <c r="A80" s="144"/>
      <c r="B80" s="144"/>
      <c r="C80" s="144"/>
      <c r="D80" s="144"/>
      <c r="E80" s="144" t="s">
        <v>34</v>
      </c>
      <c r="F80" s="144">
        <v>6</v>
      </c>
      <c r="G80" s="144">
        <v>6</v>
      </c>
      <c r="H80" s="144">
        <v>8</v>
      </c>
      <c r="I80" s="144">
        <v>8</v>
      </c>
      <c r="J80" s="135"/>
      <c r="K80" s="135"/>
      <c r="L80" s="135"/>
      <c r="M80" s="135"/>
      <c r="N80" s="156"/>
      <c r="O80" s="156"/>
      <c r="P80" s="156"/>
      <c r="Q80" s="156"/>
    </row>
    <row r="81" spans="1:17" ht="12.75">
      <c r="A81" s="208">
        <v>142</v>
      </c>
      <c r="B81" s="208" t="s">
        <v>132</v>
      </c>
      <c r="C81" s="208">
        <v>200</v>
      </c>
      <c r="D81" s="208">
        <v>250</v>
      </c>
      <c r="E81" s="208" t="s">
        <v>45</v>
      </c>
      <c r="F81" s="208">
        <v>50</v>
      </c>
      <c r="G81" s="208">
        <v>40</v>
      </c>
      <c r="H81" s="208">
        <v>62.5</v>
      </c>
      <c r="I81" s="208">
        <v>45</v>
      </c>
      <c r="J81" s="209">
        <v>1.4</v>
      </c>
      <c r="K81" s="209">
        <v>3.98</v>
      </c>
      <c r="L81" s="209">
        <v>6.82</v>
      </c>
      <c r="M81" s="209">
        <v>66.4</v>
      </c>
      <c r="N81" s="209">
        <v>1.75</v>
      </c>
      <c r="O81" s="209">
        <v>4.95</v>
      </c>
      <c r="P81" s="209">
        <v>8.52</v>
      </c>
      <c r="Q81" s="209">
        <v>80.3</v>
      </c>
    </row>
    <row r="82" spans="1:17" ht="12.75">
      <c r="A82" s="208"/>
      <c r="B82" s="208" t="s">
        <v>133</v>
      </c>
      <c r="C82" s="208"/>
      <c r="D82" s="208"/>
      <c r="E82" s="208" t="s">
        <v>36</v>
      </c>
      <c r="F82" s="208">
        <v>32</v>
      </c>
      <c r="G82" s="208">
        <v>24</v>
      </c>
      <c r="H82" s="208">
        <v>40</v>
      </c>
      <c r="I82" s="208">
        <v>30</v>
      </c>
      <c r="J82" s="209"/>
      <c r="K82" s="209"/>
      <c r="L82" s="209"/>
      <c r="M82" s="209"/>
      <c r="N82" s="210"/>
      <c r="O82" s="210"/>
      <c r="P82" s="210"/>
      <c r="Q82" s="210"/>
    </row>
    <row r="83" spans="1:17" ht="12.75">
      <c r="A83" s="208"/>
      <c r="B83" s="208"/>
      <c r="C83" s="208"/>
      <c r="D83" s="208"/>
      <c r="E83" s="208" t="s">
        <v>38</v>
      </c>
      <c r="F83" s="208">
        <v>12.6</v>
      </c>
      <c r="G83" s="208">
        <v>10</v>
      </c>
      <c r="H83" s="208">
        <v>15.5</v>
      </c>
      <c r="I83" s="208">
        <v>12.5</v>
      </c>
      <c r="J83" s="209"/>
      <c r="K83" s="209"/>
      <c r="L83" s="209"/>
      <c r="M83" s="209"/>
      <c r="N83" s="210"/>
      <c r="O83" s="210"/>
      <c r="P83" s="210"/>
      <c r="Q83" s="210"/>
    </row>
    <row r="84" spans="1:17" ht="12.75">
      <c r="A84" s="208"/>
      <c r="B84" s="208"/>
      <c r="C84" s="208"/>
      <c r="D84" s="208"/>
      <c r="E84" s="208" t="s">
        <v>39</v>
      </c>
      <c r="F84" s="208">
        <v>9.6</v>
      </c>
      <c r="G84" s="208">
        <v>8</v>
      </c>
      <c r="H84" s="208">
        <v>12</v>
      </c>
      <c r="I84" s="208">
        <v>10</v>
      </c>
      <c r="J84" s="209"/>
      <c r="K84" s="209"/>
      <c r="L84" s="209"/>
      <c r="M84" s="209"/>
      <c r="N84" s="210"/>
      <c r="O84" s="210"/>
      <c r="P84" s="210"/>
      <c r="Q84" s="210"/>
    </row>
    <row r="85" spans="1:17" ht="12.75">
      <c r="A85" s="208"/>
      <c r="B85" s="208"/>
      <c r="C85" s="208"/>
      <c r="D85" s="208"/>
      <c r="E85" s="208" t="s">
        <v>134</v>
      </c>
      <c r="F85" s="208">
        <v>2</v>
      </c>
      <c r="G85" s="208">
        <v>2</v>
      </c>
      <c r="H85" s="208">
        <v>2.5</v>
      </c>
      <c r="I85" s="208">
        <v>2.5</v>
      </c>
      <c r="J85" s="209"/>
      <c r="K85" s="209"/>
      <c r="L85" s="209"/>
      <c r="M85" s="209"/>
      <c r="N85" s="210"/>
      <c r="O85" s="210"/>
      <c r="P85" s="210"/>
      <c r="Q85" s="210"/>
    </row>
    <row r="86" spans="1:17" ht="12.75">
      <c r="A86" s="208"/>
      <c r="B86" s="208"/>
      <c r="C86" s="208"/>
      <c r="D86" s="208"/>
      <c r="E86" s="208" t="s">
        <v>34</v>
      </c>
      <c r="F86" s="208">
        <v>3</v>
      </c>
      <c r="G86" s="208">
        <v>3</v>
      </c>
      <c r="H86" s="208">
        <v>4</v>
      </c>
      <c r="I86" s="208">
        <v>4</v>
      </c>
      <c r="J86" s="209"/>
      <c r="K86" s="209"/>
      <c r="L86" s="209"/>
      <c r="M86" s="209"/>
      <c r="N86" s="210"/>
      <c r="O86" s="210"/>
      <c r="P86" s="210"/>
      <c r="Q86" s="210"/>
    </row>
    <row r="87" spans="1:17" ht="12.75">
      <c r="A87" s="208"/>
      <c r="B87" s="208"/>
      <c r="C87" s="208"/>
      <c r="D87" s="208"/>
      <c r="E87" s="208" t="s">
        <v>135</v>
      </c>
      <c r="F87" s="208">
        <v>160</v>
      </c>
      <c r="G87" s="208">
        <v>160</v>
      </c>
      <c r="H87" s="208">
        <v>200</v>
      </c>
      <c r="I87" s="208">
        <v>200</v>
      </c>
      <c r="J87" s="209"/>
      <c r="K87" s="209"/>
      <c r="L87" s="209"/>
      <c r="M87" s="209"/>
      <c r="N87" s="209"/>
      <c r="O87" s="209"/>
      <c r="P87" s="209"/>
      <c r="Q87" s="209"/>
    </row>
    <row r="88" spans="1:17" ht="12.75">
      <c r="A88" s="208">
        <v>369</v>
      </c>
      <c r="B88" s="208" t="s">
        <v>79</v>
      </c>
      <c r="C88" s="208">
        <v>230</v>
      </c>
      <c r="D88" s="208">
        <v>280</v>
      </c>
      <c r="E88" s="208" t="s">
        <v>291</v>
      </c>
      <c r="F88" s="144">
        <v>128</v>
      </c>
      <c r="G88" s="144">
        <v>80</v>
      </c>
      <c r="H88" s="144">
        <v>160</v>
      </c>
      <c r="I88" s="144">
        <v>100</v>
      </c>
      <c r="J88" s="135">
        <v>13.6</v>
      </c>
      <c r="K88" s="135">
        <v>13.5</v>
      </c>
      <c r="L88" s="135">
        <v>4.1</v>
      </c>
      <c r="M88" s="135">
        <v>192</v>
      </c>
      <c r="N88" s="135">
        <v>17</v>
      </c>
      <c r="O88" s="135">
        <v>16.8</v>
      </c>
      <c r="P88" s="135">
        <v>5.1</v>
      </c>
      <c r="Q88" s="135">
        <v>214</v>
      </c>
    </row>
    <row r="89" spans="1:17" ht="12.75">
      <c r="A89" s="145"/>
      <c r="B89" s="145"/>
      <c r="C89" s="144"/>
      <c r="D89" s="144"/>
      <c r="E89" s="144" t="s">
        <v>36</v>
      </c>
      <c r="F89" s="144">
        <v>152</v>
      </c>
      <c r="G89" s="144">
        <v>114</v>
      </c>
      <c r="H89" s="144">
        <v>172.7</v>
      </c>
      <c r="I89" s="144">
        <v>129.5</v>
      </c>
      <c r="J89" s="139"/>
      <c r="K89" s="139"/>
      <c r="L89" s="139"/>
      <c r="M89" s="139"/>
      <c r="N89" s="138"/>
      <c r="O89" s="138"/>
      <c r="P89" s="138"/>
      <c r="Q89" s="138"/>
    </row>
    <row r="90" spans="1:17" ht="12.75">
      <c r="A90" s="145"/>
      <c r="B90" s="145"/>
      <c r="C90" s="144"/>
      <c r="D90" s="144"/>
      <c r="E90" s="144" t="s">
        <v>39</v>
      </c>
      <c r="F90" s="144">
        <v>17.5</v>
      </c>
      <c r="G90" s="144">
        <v>15</v>
      </c>
      <c r="H90" s="147" t="s">
        <v>80</v>
      </c>
      <c r="I90" s="144">
        <v>17</v>
      </c>
      <c r="J90" s="139"/>
      <c r="K90" s="139"/>
      <c r="L90" s="139"/>
      <c r="M90" s="139"/>
      <c r="N90" s="138"/>
      <c r="O90" s="138"/>
      <c r="P90" s="138"/>
      <c r="Q90" s="138"/>
    </row>
    <row r="91" spans="1:17" ht="12.75">
      <c r="A91" s="145"/>
      <c r="B91" s="145"/>
      <c r="C91" s="144"/>
      <c r="D91" s="144"/>
      <c r="E91" s="144" t="s">
        <v>46</v>
      </c>
      <c r="F91" s="144">
        <v>5</v>
      </c>
      <c r="G91" s="144">
        <v>5</v>
      </c>
      <c r="H91" s="144">
        <v>6</v>
      </c>
      <c r="I91" s="144">
        <v>6</v>
      </c>
      <c r="J91" s="139"/>
      <c r="K91" s="139"/>
      <c r="L91" s="139"/>
      <c r="M91" s="139"/>
      <c r="N91" s="138"/>
      <c r="O91" s="138"/>
      <c r="P91" s="138"/>
      <c r="Q91" s="138"/>
    </row>
    <row r="92" spans="1:17" ht="12.75">
      <c r="A92" s="145"/>
      <c r="B92" s="145"/>
      <c r="C92" s="144"/>
      <c r="D92" s="144"/>
      <c r="E92" s="144" t="s">
        <v>40</v>
      </c>
      <c r="F92" s="144">
        <v>7</v>
      </c>
      <c r="G92" s="144">
        <v>7</v>
      </c>
      <c r="H92" s="144">
        <v>8</v>
      </c>
      <c r="I92" s="144">
        <v>8</v>
      </c>
      <c r="J92" s="139"/>
      <c r="K92" s="139"/>
      <c r="L92" s="139"/>
      <c r="M92" s="139"/>
      <c r="N92" s="138"/>
      <c r="O92" s="138"/>
      <c r="P92" s="138"/>
      <c r="Q92" s="138"/>
    </row>
    <row r="93" spans="1:17" ht="12.75">
      <c r="A93" s="145"/>
      <c r="B93" s="145"/>
      <c r="C93" s="144"/>
      <c r="D93" s="144"/>
      <c r="E93" s="144" t="s">
        <v>292</v>
      </c>
      <c r="F93" s="144"/>
      <c r="G93" s="144">
        <v>70</v>
      </c>
      <c r="H93" s="144"/>
      <c r="I93" s="144">
        <v>80</v>
      </c>
      <c r="J93" s="139"/>
      <c r="K93" s="139"/>
      <c r="L93" s="139"/>
      <c r="M93" s="139"/>
      <c r="N93" s="138"/>
      <c r="O93" s="138"/>
      <c r="P93" s="138"/>
      <c r="Q93" s="138"/>
    </row>
    <row r="94" spans="1:17" ht="12.75">
      <c r="A94" s="146">
        <v>505</v>
      </c>
      <c r="B94" s="146" t="s">
        <v>82</v>
      </c>
      <c r="C94" s="146">
        <v>200</v>
      </c>
      <c r="D94" s="146">
        <v>200</v>
      </c>
      <c r="E94" s="146" t="s">
        <v>83</v>
      </c>
      <c r="F94" s="146">
        <v>25</v>
      </c>
      <c r="G94" s="146">
        <v>24</v>
      </c>
      <c r="H94" s="146">
        <v>25</v>
      </c>
      <c r="I94" s="146">
        <v>24</v>
      </c>
      <c r="J94" s="153">
        <v>0.2</v>
      </c>
      <c r="K94" s="153">
        <v>0.1</v>
      </c>
      <c r="L94" s="153">
        <v>21.5</v>
      </c>
      <c r="M94" s="153">
        <v>87</v>
      </c>
      <c r="N94" s="153">
        <v>0.2</v>
      </c>
      <c r="O94" s="153">
        <v>0.1</v>
      </c>
      <c r="P94" s="153">
        <v>21.5</v>
      </c>
      <c r="Q94" s="153">
        <v>87</v>
      </c>
    </row>
    <row r="95" spans="1:17" ht="12.75">
      <c r="A95" s="146"/>
      <c r="B95" s="152"/>
      <c r="C95" s="146"/>
      <c r="D95" s="146"/>
      <c r="E95" s="146" t="s">
        <v>21</v>
      </c>
      <c r="F95" s="146">
        <v>180</v>
      </c>
      <c r="G95" s="146">
        <v>180</v>
      </c>
      <c r="H95" s="146">
        <v>180</v>
      </c>
      <c r="I95" s="146">
        <v>180</v>
      </c>
      <c r="J95" s="153"/>
      <c r="K95" s="153"/>
      <c r="L95" s="153"/>
      <c r="M95" s="153"/>
      <c r="N95" s="153"/>
      <c r="O95" s="153"/>
      <c r="P95" s="153"/>
      <c r="Q95" s="153"/>
    </row>
    <row r="96" spans="1:17" ht="12.75">
      <c r="A96" s="146"/>
      <c r="B96" s="152"/>
      <c r="C96" s="146"/>
      <c r="D96" s="146"/>
      <c r="E96" s="146" t="s">
        <v>22</v>
      </c>
      <c r="F96" s="146">
        <v>15</v>
      </c>
      <c r="G96" s="146">
        <v>15</v>
      </c>
      <c r="H96" s="146">
        <v>15</v>
      </c>
      <c r="I96" s="146">
        <v>15</v>
      </c>
      <c r="J96" s="151"/>
      <c r="K96" s="151"/>
      <c r="L96" s="151"/>
      <c r="M96" s="151"/>
      <c r="N96" s="138"/>
      <c r="O96" s="138"/>
      <c r="P96" s="138"/>
      <c r="Q96" s="138"/>
    </row>
    <row r="97" spans="1:17" ht="12.75">
      <c r="A97" s="146"/>
      <c r="B97" s="152"/>
      <c r="C97" s="146"/>
      <c r="D97" s="146"/>
      <c r="E97" s="146" t="s">
        <v>84</v>
      </c>
      <c r="F97" s="146">
        <v>6</v>
      </c>
      <c r="G97" s="146">
        <v>6</v>
      </c>
      <c r="H97" s="146">
        <v>6</v>
      </c>
      <c r="I97" s="146">
        <v>6</v>
      </c>
      <c r="J97" s="151"/>
      <c r="K97" s="151"/>
      <c r="L97" s="151"/>
      <c r="M97" s="151"/>
      <c r="N97" s="138"/>
      <c r="O97" s="138"/>
      <c r="P97" s="138"/>
      <c r="Q97" s="138"/>
    </row>
    <row r="98" spans="1:17" ht="12.75">
      <c r="A98" s="144">
        <v>108</v>
      </c>
      <c r="B98" s="144" t="s">
        <v>25</v>
      </c>
      <c r="C98" s="144">
        <v>50</v>
      </c>
      <c r="D98" s="144">
        <v>50</v>
      </c>
      <c r="E98" s="144" t="s">
        <v>26</v>
      </c>
      <c r="F98" s="144">
        <v>50</v>
      </c>
      <c r="G98" s="144">
        <v>50</v>
      </c>
      <c r="H98" s="144">
        <v>50</v>
      </c>
      <c r="I98" s="144">
        <v>50</v>
      </c>
      <c r="J98" s="135">
        <v>3.8</v>
      </c>
      <c r="K98" s="135">
        <v>0.4</v>
      </c>
      <c r="L98" s="135">
        <v>24.6</v>
      </c>
      <c r="M98" s="135">
        <v>117.5</v>
      </c>
      <c r="N98" s="135">
        <v>3.8</v>
      </c>
      <c r="O98" s="135">
        <v>0.4</v>
      </c>
      <c r="P98" s="135">
        <v>24.6</v>
      </c>
      <c r="Q98" s="135">
        <v>117.5</v>
      </c>
    </row>
    <row r="99" spans="1:17" ht="12.75">
      <c r="A99" s="144">
        <v>109</v>
      </c>
      <c r="B99" s="144" t="s">
        <v>53</v>
      </c>
      <c r="C99" s="144">
        <v>50</v>
      </c>
      <c r="D99" s="144">
        <v>70</v>
      </c>
      <c r="E99" s="144" t="s">
        <v>54</v>
      </c>
      <c r="F99" s="144">
        <v>50</v>
      </c>
      <c r="G99" s="144">
        <v>50</v>
      </c>
      <c r="H99" s="144">
        <v>70</v>
      </c>
      <c r="I99" s="144">
        <v>70</v>
      </c>
      <c r="J99" s="135">
        <v>3.3</v>
      </c>
      <c r="K99" s="135">
        <v>0.6</v>
      </c>
      <c r="L99" s="135">
        <v>16.7</v>
      </c>
      <c r="M99" s="135">
        <v>87</v>
      </c>
      <c r="N99" s="135">
        <v>4.62</v>
      </c>
      <c r="O99" s="135">
        <v>7.3</v>
      </c>
      <c r="P99" s="135">
        <v>23.38</v>
      </c>
      <c r="Q99" s="135">
        <v>121.8</v>
      </c>
    </row>
    <row r="100" spans="1:17" ht="12.75">
      <c r="A100" s="223" t="s">
        <v>55</v>
      </c>
      <c r="B100" s="223"/>
      <c r="C100" s="223"/>
      <c r="D100" s="223"/>
      <c r="E100" s="223"/>
      <c r="F100" s="223"/>
      <c r="G100" s="223"/>
      <c r="H100" s="223"/>
      <c r="I100" s="223"/>
      <c r="J100" s="158">
        <f aca="true" t="shared" si="3" ref="J100:Q100">SUM(J75:J99)</f>
        <v>23.08</v>
      </c>
      <c r="K100" s="158">
        <f t="shared" si="3"/>
        <v>27.480000000000004</v>
      </c>
      <c r="L100" s="158">
        <f t="shared" si="3"/>
        <v>77.8</v>
      </c>
      <c r="M100" s="158">
        <f t="shared" si="3"/>
        <v>627.9</v>
      </c>
      <c r="N100" s="158">
        <f t="shared" si="3"/>
        <v>28.67</v>
      </c>
      <c r="O100" s="158">
        <f t="shared" si="3"/>
        <v>40.349999999999994</v>
      </c>
      <c r="P100" s="158">
        <f t="shared" si="3"/>
        <v>89.9</v>
      </c>
      <c r="Q100" s="158">
        <f t="shared" si="3"/>
        <v>750.5999999999999</v>
      </c>
    </row>
    <row r="101" spans="1:17" ht="13.5" customHeight="1">
      <c r="A101" s="223" t="s">
        <v>56</v>
      </c>
      <c r="B101" s="223"/>
      <c r="C101" s="223"/>
      <c r="D101" s="223"/>
      <c r="E101" s="223"/>
      <c r="F101" s="223"/>
      <c r="G101" s="223"/>
      <c r="H101" s="223"/>
      <c r="I101" s="223"/>
      <c r="J101" s="163">
        <f aca="true" t="shared" si="4" ref="J101:Q101">J100+J73</f>
        <v>45.459999999999994</v>
      </c>
      <c r="K101" s="163">
        <f t="shared" si="4"/>
        <v>47.68000000000001</v>
      </c>
      <c r="L101" s="163">
        <f t="shared" si="4"/>
        <v>155.04</v>
      </c>
      <c r="M101" s="163">
        <f t="shared" si="4"/>
        <v>1214.8999999999999</v>
      </c>
      <c r="N101" s="163">
        <f t="shared" si="4"/>
        <v>56.730000000000004</v>
      </c>
      <c r="O101" s="163">
        <f t="shared" si="4"/>
        <v>63.169999999999995</v>
      </c>
      <c r="P101" s="163">
        <f t="shared" si="4"/>
        <v>179.07999999999998</v>
      </c>
      <c r="Q101" s="163">
        <f t="shared" si="4"/>
        <v>1428.8999999999999</v>
      </c>
    </row>
    <row r="102" spans="1:17" ht="15.75" customHeight="1">
      <c r="A102" s="221" t="s">
        <v>85</v>
      </c>
      <c r="B102" s="221"/>
      <c r="C102" s="221"/>
      <c r="D102" s="221"/>
      <c r="E102" s="221"/>
      <c r="F102" s="221"/>
      <c r="G102" s="221"/>
      <c r="H102" s="221"/>
      <c r="I102" s="221"/>
      <c r="J102" s="221"/>
      <c r="K102" s="221"/>
      <c r="L102" s="221"/>
      <c r="M102" s="221"/>
      <c r="N102" s="221"/>
      <c r="O102" s="221"/>
      <c r="P102" s="221"/>
      <c r="Q102" s="221"/>
    </row>
    <row r="103" spans="1:17" ht="12.75" customHeight="1">
      <c r="A103" s="223" t="s">
        <v>16</v>
      </c>
      <c r="B103" s="223"/>
      <c r="C103" s="223"/>
      <c r="D103" s="223"/>
      <c r="E103" s="164"/>
      <c r="F103" s="164"/>
      <c r="G103" s="164"/>
      <c r="H103" s="164"/>
      <c r="I103" s="164"/>
      <c r="J103" s="164"/>
      <c r="K103" s="164"/>
      <c r="L103" s="164"/>
      <c r="M103" s="164"/>
      <c r="N103" s="159"/>
      <c r="O103" s="159"/>
      <c r="P103" s="159"/>
      <c r="Q103" s="159"/>
    </row>
    <row r="104" spans="1:17" ht="12.75">
      <c r="A104" s="144">
        <v>313</v>
      </c>
      <c r="B104" s="144" t="s">
        <v>282</v>
      </c>
      <c r="C104" s="144">
        <v>150</v>
      </c>
      <c r="D104" s="144">
        <v>200</v>
      </c>
      <c r="E104" s="144" t="s">
        <v>86</v>
      </c>
      <c r="F104" s="144">
        <v>141</v>
      </c>
      <c r="G104" s="144">
        <v>140</v>
      </c>
      <c r="H104" s="144">
        <v>188</v>
      </c>
      <c r="I104" s="144">
        <v>186.7</v>
      </c>
      <c r="J104" s="135">
        <v>11.7</v>
      </c>
      <c r="K104" s="135">
        <v>12.5</v>
      </c>
      <c r="L104" s="135">
        <v>25.4</v>
      </c>
      <c r="M104" s="135">
        <v>261.8</v>
      </c>
      <c r="N104" s="135">
        <v>15.6</v>
      </c>
      <c r="O104" s="135">
        <v>16.7</v>
      </c>
      <c r="P104" s="135">
        <v>33.8</v>
      </c>
      <c r="Q104" s="135">
        <v>341.1</v>
      </c>
    </row>
    <row r="105" spans="1:17" ht="12.75">
      <c r="A105" s="144" t="s">
        <v>87</v>
      </c>
      <c r="B105" s="144" t="s">
        <v>198</v>
      </c>
      <c r="C105" s="144">
        <v>50</v>
      </c>
      <c r="D105" s="144">
        <v>50</v>
      </c>
      <c r="E105" s="144" t="s">
        <v>47</v>
      </c>
      <c r="F105" s="144">
        <v>12</v>
      </c>
      <c r="G105" s="144">
        <v>12</v>
      </c>
      <c r="H105" s="144">
        <v>16</v>
      </c>
      <c r="I105" s="144">
        <v>16</v>
      </c>
      <c r="J105" s="135"/>
      <c r="K105" s="135"/>
      <c r="L105" s="135"/>
      <c r="M105" s="135"/>
      <c r="N105" s="138"/>
      <c r="O105" s="138"/>
      <c r="P105" s="138"/>
      <c r="Q105" s="138"/>
    </row>
    <row r="106" spans="1:17" ht="12.75">
      <c r="A106" s="144"/>
      <c r="B106" s="144"/>
      <c r="C106" s="141"/>
      <c r="D106" s="141"/>
      <c r="E106" s="144" t="s">
        <v>43</v>
      </c>
      <c r="F106" s="144">
        <v>4.6</v>
      </c>
      <c r="G106" s="144">
        <v>4</v>
      </c>
      <c r="H106" s="144">
        <v>6.1</v>
      </c>
      <c r="I106" s="144">
        <v>5.3</v>
      </c>
      <c r="J106" s="135"/>
      <c r="K106" s="135"/>
      <c r="L106" s="135"/>
      <c r="M106" s="135"/>
      <c r="N106" s="138"/>
      <c r="O106" s="138"/>
      <c r="P106" s="138"/>
      <c r="Q106" s="138"/>
    </row>
    <row r="107" spans="1:17" ht="12.75">
      <c r="A107" s="145"/>
      <c r="B107" s="145"/>
      <c r="C107" s="144"/>
      <c r="D107" s="144"/>
      <c r="E107" s="144" t="s">
        <v>22</v>
      </c>
      <c r="F107" s="144">
        <v>5</v>
      </c>
      <c r="G107" s="144">
        <v>5</v>
      </c>
      <c r="H107" s="144">
        <v>6.5</v>
      </c>
      <c r="I107" s="144">
        <v>6.5</v>
      </c>
      <c r="J107" s="139"/>
      <c r="K107" s="139"/>
      <c r="L107" s="139"/>
      <c r="M107" s="139"/>
      <c r="N107" s="138"/>
      <c r="O107" s="138"/>
      <c r="P107" s="138"/>
      <c r="Q107" s="138"/>
    </row>
    <row r="108" spans="1:17" ht="12.75">
      <c r="A108" s="145"/>
      <c r="B108" s="145"/>
      <c r="C108" s="145"/>
      <c r="D108" s="145"/>
      <c r="E108" s="144" t="s">
        <v>46</v>
      </c>
      <c r="F108" s="144">
        <v>5</v>
      </c>
      <c r="G108" s="144">
        <v>5</v>
      </c>
      <c r="H108" s="144">
        <v>6.5</v>
      </c>
      <c r="I108" s="144">
        <v>6.5</v>
      </c>
      <c r="J108" s="139"/>
      <c r="K108" s="139"/>
      <c r="L108" s="139"/>
      <c r="M108" s="139"/>
      <c r="N108" s="138"/>
      <c r="O108" s="138"/>
      <c r="P108" s="138"/>
      <c r="Q108" s="138"/>
    </row>
    <row r="109" spans="1:17" ht="12.75">
      <c r="A109" s="145"/>
      <c r="B109" s="145"/>
      <c r="C109" s="145"/>
      <c r="D109" s="145"/>
      <c r="E109" s="144" t="s">
        <v>95</v>
      </c>
      <c r="F109" s="144">
        <v>5</v>
      </c>
      <c r="G109" s="144">
        <v>5</v>
      </c>
      <c r="H109" s="144">
        <v>5</v>
      </c>
      <c r="I109" s="144">
        <v>5</v>
      </c>
      <c r="J109" s="139"/>
      <c r="K109" s="139"/>
      <c r="L109" s="139"/>
      <c r="M109" s="139"/>
      <c r="N109" s="138"/>
      <c r="O109" s="138"/>
      <c r="P109" s="138"/>
      <c r="Q109" s="138"/>
    </row>
    <row r="110" spans="1:17" ht="12.75">
      <c r="A110" s="145"/>
      <c r="B110" s="145"/>
      <c r="C110" s="145"/>
      <c r="D110" s="145"/>
      <c r="E110" s="144" t="s">
        <v>88</v>
      </c>
      <c r="F110" s="144">
        <v>50</v>
      </c>
      <c r="G110" s="144">
        <v>50</v>
      </c>
      <c r="H110" s="144">
        <v>50</v>
      </c>
      <c r="I110" s="144">
        <v>50</v>
      </c>
      <c r="J110" s="137">
        <v>0.2</v>
      </c>
      <c r="K110" s="137">
        <v>0</v>
      </c>
      <c r="L110" s="137">
        <v>22.5</v>
      </c>
      <c r="M110" s="137">
        <v>81</v>
      </c>
      <c r="N110" s="137">
        <v>0.2</v>
      </c>
      <c r="O110" s="137">
        <v>0</v>
      </c>
      <c r="P110" s="137">
        <v>22.5</v>
      </c>
      <c r="Q110" s="137">
        <v>81</v>
      </c>
    </row>
    <row r="111" spans="1:17" ht="12.75">
      <c r="A111" s="144">
        <v>493</v>
      </c>
      <c r="B111" s="144" t="s">
        <v>89</v>
      </c>
      <c r="C111" s="144">
        <v>200</v>
      </c>
      <c r="D111" s="144">
        <v>200</v>
      </c>
      <c r="E111" s="144" t="s">
        <v>90</v>
      </c>
      <c r="F111" s="144">
        <v>50</v>
      </c>
      <c r="G111" s="144">
        <v>50</v>
      </c>
      <c r="H111" s="144">
        <v>50</v>
      </c>
      <c r="I111" s="144">
        <v>50</v>
      </c>
      <c r="J111" s="135">
        <v>0.1</v>
      </c>
      <c r="K111" s="135">
        <v>0</v>
      </c>
      <c r="L111" s="135">
        <v>15</v>
      </c>
      <c r="M111" s="135">
        <v>60</v>
      </c>
      <c r="N111" s="135">
        <v>0.1</v>
      </c>
      <c r="O111" s="135">
        <v>0</v>
      </c>
      <c r="P111" s="135">
        <v>15</v>
      </c>
      <c r="Q111" s="135">
        <v>60</v>
      </c>
    </row>
    <row r="112" spans="1:17" ht="12.75">
      <c r="A112" s="144"/>
      <c r="B112" s="144"/>
      <c r="C112" s="144"/>
      <c r="D112" s="144"/>
      <c r="E112" s="144" t="s">
        <v>22</v>
      </c>
      <c r="F112" s="144">
        <v>14</v>
      </c>
      <c r="G112" s="144">
        <v>14</v>
      </c>
      <c r="H112" s="144">
        <v>14</v>
      </c>
      <c r="I112" s="144">
        <v>14</v>
      </c>
      <c r="J112" s="139"/>
      <c r="K112" s="139"/>
      <c r="L112" s="139"/>
      <c r="M112" s="139"/>
      <c r="N112" s="140"/>
      <c r="O112" s="140"/>
      <c r="P112" s="140"/>
      <c r="Q112" s="136"/>
    </row>
    <row r="113" spans="1:17" ht="12.75">
      <c r="A113" s="144">
        <v>108</v>
      </c>
      <c r="B113" s="144" t="s">
        <v>25</v>
      </c>
      <c r="C113" s="144">
        <v>40</v>
      </c>
      <c r="D113" s="144">
        <v>50</v>
      </c>
      <c r="E113" s="144" t="s">
        <v>26</v>
      </c>
      <c r="F113" s="144">
        <v>40</v>
      </c>
      <c r="G113" s="144">
        <v>40</v>
      </c>
      <c r="H113" s="144">
        <v>50</v>
      </c>
      <c r="I113" s="144">
        <v>50</v>
      </c>
      <c r="J113" s="135">
        <v>3.04</v>
      </c>
      <c r="K113" s="135">
        <v>0.32</v>
      </c>
      <c r="L113" s="135">
        <v>19.68</v>
      </c>
      <c r="M113" s="135">
        <v>94</v>
      </c>
      <c r="N113" s="135">
        <v>3.8</v>
      </c>
      <c r="O113" s="135">
        <v>0.4</v>
      </c>
      <c r="P113" s="135">
        <v>24.6</v>
      </c>
      <c r="Q113" s="135">
        <v>117.5</v>
      </c>
    </row>
    <row r="114" spans="1:17" ht="12.75">
      <c r="A114" s="144">
        <v>100</v>
      </c>
      <c r="B114" s="146" t="s">
        <v>71</v>
      </c>
      <c r="C114" s="144">
        <v>10</v>
      </c>
      <c r="D114" s="144">
        <v>10</v>
      </c>
      <c r="E114" s="144" t="s">
        <v>29</v>
      </c>
      <c r="F114" s="144">
        <v>11</v>
      </c>
      <c r="G114" s="144">
        <v>10</v>
      </c>
      <c r="H114" s="144">
        <v>11</v>
      </c>
      <c r="I114" s="144">
        <v>10</v>
      </c>
      <c r="J114" s="135">
        <v>2.65</v>
      </c>
      <c r="K114" s="135">
        <v>2.61</v>
      </c>
      <c r="L114" s="135">
        <v>0</v>
      </c>
      <c r="M114" s="135">
        <v>34.3</v>
      </c>
      <c r="N114" s="135">
        <v>2.65</v>
      </c>
      <c r="O114" s="135">
        <v>2.61</v>
      </c>
      <c r="P114" s="135">
        <v>0</v>
      </c>
      <c r="Q114" s="135">
        <v>34.3</v>
      </c>
    </row>
    <row r="115" spans="1:17" ht="12.75">
      <c r="A115" s="144">
        <v>112</v>
      </c>
      <c r="B115" s="144" t="s">
        <v>140</v>
      </c>
      <c r="C115" s="147" t="s">
        <v>96</v>
      </c>
      <c r="D115" s="144">
        <v>100</v>
      </c>
      <c r="E115" s="144" t="s">
        <v>103</v>
      </c>
      <c r="F115" s="144">
        <v>100</v>
      </c>
      <c r="G115" s="144">
        <v>100</v>
      </c>
      <c r="H115" s="144">
        <v>100</v>
      </c>
      <c r="I115" s="144">
        <v>100</v>
      </c>
      <c r="J115" s="135">
        <v>0.4</v>
      </c>
      <c r="K115" s="135">
        <v>0.04</v>
      </c>
      <c r="L115" s="135">
        <v>9.8</v>
      </c>
      <c r="M115" s="135">
        <v>47</v>
      </c>
      <c r="N115" s="135">
        <v>0.4</v>
      </c>
      <c r="O115" s="135">
        <v>0.04</v>
      </c>
      <c r="P115" s="135">
        <v>9.8</v>
      </c>
      <c r="Q115" s="135">
        <v>47</v>
      </c>
    </row>
    <row r="116" spans="1:17" ht="17.25" customHeight="1">
      <c r="A116" s="223" t="s">
        <v>30</v>
      </c>
      <c r="B116" s="223"/>
      <c r="C116" s="223"/>
      <c r="D116" s="223"/>
      <c r="E116" s="223"/>
      <c r="F116" s="223"/>
      <c r="G116" s="223"/>
      <c r="H116" s="223"/>
      <c r="I116" s="223"/>
      <c r="J116" s="143">
        <f>SUM(J104:J115)</f>
        <v>18.089999999999996</v>
      </c>
      <c r="K116" s="143">
        <f aca="true" t="shared" si="5" ref="K116:Q116">SUM(K104:K115)</f>
        <v>15.469999999999999</v>
      </c>
      <c r="L116" s="143">
        <f t="shared" si="5"/>
        <v>92.38</v>
      </c>
      <c r="M116" s="143">
        <f t="shared" si="5"/>
        <v>578.1</v>
      </c>
      <c r="N116" s="143">
        <f t="shared" si="5"/>
        <v>22.749999999999996</v>
      </c>
      <c r="O116" s="143">
        <f t="shared" si="5"/>
        <v>19.749999999999996</v>
      </c>
      <c r="P116" s="143">
        <f t="shared" si="5"/>
        <v>105.7</v>
      </c>
      <c r="Q116" s="143">
        <f t="shared" si="5"/>
        <v>680.9</v>
      </c>
    </row>
    <row r="117" spans="1:17" ht="12.75">
      <c r="A117" s="223" t="s">
        <v>31</v>
      </c>
      <c r="B117" s="223"/>
      <c r="C117" s="223"/>
      <c r="D117" s="223"/>
      <c r="E117" s="165"/>
      <c r="F117" s="165"/>
      <c r="G117" s="165"/>
      <c r="H117" s="165"/>
      <c r="I117" s="165"/>
      <c r="J117" s="162"/>
      <c r="K117" s="162"/>
      <c r="L117" s="162"/>
      <c r="M117" s="162"/>
      <c r="N117" s="140"/>
      <c r="O117" s="140"/>
      <c r="P117" s="140"/>
      <c r="Q117" s="140"/>
    </row>
    <row r="118" spans="1:17" ht="12.75">
      <c r="A118" s="144">
        <v>32</v>
      </c>
      <c r="B118" s="144" t="s">
        <v>91</v>
      </c>
      <c r="C118" s="144">
        <v>60</v>
      </c>
      <c r="D118" s="144">
        <v>100</v>
      </c>
      <c r="E118" s="144" t="s">
        <v>92</v>
      </c>
      <c r="F118" s="144">
        <v>24</v>
      </c>
      <c r="G118" s="144">
        <v>19.2</v>
      </c>
      <c r="H118" s="144">
        <v>40</v>
      </c>
      <c r="I118" s="144">
        <v>32</v>
      </c>
      <c r="J118" s="135">
        <v>1.38</v>
      </c>
      <c r="K118" s="135">
        <v>4.38</v>
      </c>
      <c r="L118" s="135">
        <v>3.6</v>
      </c>
      <c r="M118" s="135">
        <v>59.7</v>
      </c>
      <c r="N118" s="135">
        <v>2.3</v>
      </c>
      <c r="O118" s="135">
        <v>7.3</v>
      </c>
      <c r="P118" s="135">
        <v>6</v>
      </c>
      <c r="Q118" s="135">
        <v>78.9</v>
      </c>
    </row>
    <row r="119" spans="1:17" ht="12.75">
      <c r="A119" s="166"/>
      <c r="B119" s="144"/>
      <c r="C119" s="166"/>
      <c r="D119" s="166"/>
      <c r="E119" s="144" t="s">
        <v>59</v>
      </c>
      <c r="F119" s="144">
        <v>14.4</v>
      </c>
      <c r="G119" s="144">
        <v>12</v>
      </c>
      <c r="H119" s="144">
        <v>24</v>
      </c>
      <c r="I119" s="144">
        <v>20</v>
      </c>
      <c r="J119" s="144"/>
      <c r="K119" s="144"/>
      <c r="L119" s="144"/>
      <c r="M119" s="144"/>
      <c r="N119" s="167"/>
      <c r="O119" s="167"/>
      <c r="P119" s="167"/>
      <c r="Q119" s="167"/>
    </row>
    <row r="120" spans="1:17" ht="12.75">
      <c r="A120" s="144"/>
      <c r="B120" s="144"/>
      <c r="C120" s="144"/>
      <c r="D120" s="144"/>
      <c r="E120" s="144" t="s">
        <v>93</v>
      </c>
      <c r="F120" s="144">
        <v>20.4</v>
      </c>
      <c r="G120" s="144">
        <v>15</v>
      </c>
      <c r="H120" s="144">
        <v>34</v>
      </c>
      <c r="I120" s="144">
        <v>25</v>
      </c>
      <c r="J120" s="144"/>
      <c r="K120" s="144"/>
      <c r="L120" s="144"/>
      <c r="M120" s="144"/>
      <c r="N120" s="167"/>
      <c r="O120" s="167"/>
      <c r="P120" s="167"/>
      <c r="Q120" s="167"/>
    </row>
    <row r="121" spans="1:17" ht="12.75">
      <c r="A121" s="144"/>
      <c r="B121" s="144"/>
      <c r="C121" s="144"/>
      <c r="D121" s="144"/>
      <c r="E121" s="144" t="s">
        <v>39</v>
      </c>
      <c r="F121" s="144">
        <v>7.2</v>
      </c>
      <c r="G121" s="144">
        <v>6</v>
      </c>
      <c r="H121" s="144">
        <v>12</v>
      </c>
      <c r="I121" s="144">
        <v>10</v>
      </c>
      <c r="J121" s="144"/>
      <c r="K121" s="144"/>
      <c r="L121" s="144"/>
      <c r="M121" s="144"/>
      <c r="N121" s="167"/>
      <c r="O121" s="167"/>
      <c r="P121" s="167"/>
      <c r="Q121" s="167"/>
    </row>
    <row r="122" spans="1:17" ht="12.75">
      <c r="A122" s="144"/>
      <c r="B122" s="144"/>
      <c r="C122" s="144"/>
      <c r="D122" s="144"/>
      <c r="E122" s="144" t="s">
        <v>43</v>
      </c>
      <c r="F122" s="144">
        <v>6.9</v>
      </c>
      <c r="G122" s="144">
        <v>6</v>
      </c>
      <c r="H122" s="144">
        <v>11.5</v>
      </c>
      <c r="I122" s="144">
        <v>10</v>
      </c>
      <c r="J122" s="144"/>
      <c r="K122" s="144"/>
      <c r="L122" s="144"/>
      <c r="M122" s="144"/>
      <c r="N122" s="167"/>
      <c r="O122" s="167"/>
      <c r="P122" s="167"/>
      <c r="Q122" s="167"/>
    </row>
    <row r="123" spans="1:17" ht="12.75">
      <c r="A123" s="144"/>
      <c r="B123" s="144"/>
      <c r="C123" s="144"/>
      <c r="D123" s="144"/>
      <c r="E123" s="144" t="s">
        <v>94</v>
      </c>
      <c r="F123" s="144">
        <v>3.6</v>
      </c>
      <c r="G123" s="144">
        <v>3.6</v>
      </c>
      <c r="H123" s="144">
        <v>6</v>
      </c>
      <c r="I123" s="144">
        <v>6</v>
      </c>
      <c r="J123" s="144"/>
      <c r="K123" s="144"/>
      <c r="L123" s="144"/>
      <c r="M123" s="144"/>
      <c r="N123" s="167"/>
      <c r="O123" s="167"/>
      <c r="P123" s="167"/>
      <c r="Q123" s="167"/>
    </row>
    <row r="124" spans="1:17" ht="12.75">
      <c r="A124" s="146">
        <v>131</v>
      </c>
      <c r="B124" s="146" t="s">
        <v>283</v>
      </c>
      <c r="C124" s="146">
        <v>200</v>
      </c>
      <c r="D124" s="146">
        <v>250</v>
      </c>
      <c r="E124" s="144" t="s">
        <v>73</v>
      </c>
      <c r="F124" s="144">
        <v>64</v>
      </c>
      <c r="G124" s="144">
        <v>51.2</v>
      </c>
      <c r="H124" s="144">
        <v>80</v>
      </c>
      <c r="I124" s="144">
        <v>64</v>
      </c>
      <c r="J124" s="153">
        <v>1.74</v>
      </c>
      <c r="K124" s="153">
        <v>3.56</v>
      </c>
      <c r="L124" s="153">
        <v>13.62</v>
      </c>
      <c r="M124" s="153">
        <v>107.8</v>
      </c>
      <c r="N124" s="135">
        <v>2.17</v>
      </c>
      <c r="O124" s="135">
        <v>4.45</v>
      </c>
      <c r="P124" s="135">
        <v>17.02</v>
      </c>
      <c r="Q124" s="135">
        <v>122</v>
      </c>
    </row>
    <row r="125" spans="1:17" ht="12.75">
      <c r="A125" s="146"/>
      <c r="B125" s="146"/>
      <c r="C125" s="146"/>
      <c r="D125" s="146"/>
      <c r="E125" s="144" t="s">
        <v>36</v>
      </c>
      <c r="F125" s="144">
        <v>46</v>
      </c>
      <c r="G125" s="144">
        <v>34.4</v>
      </c>
      <c r="H125" s="144">
        <v>57.5</v>
      </c>
      <c r="I125" s="144">
        <v>43</v>
      </c>
      <c r="J125" s="151"/>
      <c r="K125" s="151"/>
      <c r="L125" s="151"/>
      <c r="M125" s="151"/>
      <c r="N125" s="138"/>
      <c r="O125" s="138"/>
      <c r="P125" s="138"/>
      <c r="Q125" s="138"/>
    </row>
    <row r="126" spans="1:17" ht="12.75">
      <c r="A126" s="146"/>
      <c r="B126" s="146"/>
      <c r="C126" s="146"/>
      <c r="D126" s="146"/>
      <c r="E126" s="144" t="s">
        <v>38</v>
      </c>
      <c r="F126" s="144">
        <v>10</v>
      </c>
      <c r="G126" s="144">
        <v>8</v>
      </c>
      <c r="H126" s="144">
        <v>12.5</v>
      </c>
      <c r="I126" s="144">
        <v>10</v>
      </c>
      <c r="J126" s="168"/>
      <c r="K126" s="168"/>
      <c r="L126" s="168"/>
      <c r="M126" s="168"/>
      <c r="N126" s="138"/>
      <c r="O126" s="138"/>
      <c r="P126" s="138"/>
      <c r="Q126" s="138"/>
    </row>
    <row r="127" spans="1:17" ht="12.75">
      <c r="A127" s="146"/>
      <c r="B127" s="146"/>
      <c r="C127" s="146"/>
      <c r="D127" s="146"/>
      <c r="E127" s="144" t="s">
        <v>39</v>
      </c>
      <c r="F127" s="144">
        <v>10.8</v>
      </c>
      <c r="G127" s="144">
        <v>9</v>
      </c>
      <c r="H127" s="144">
        <v>13.5</v>
      </c>
      <c r="I127" s="144">
        <v>11.3</v>
      </c>
      <c r="J127" s="168"/>
      <c r="K127" s="168"/>
      <c r="L127" s="168"/>
      <c r="M127" s="168"/>
      <c r="N127" s="138"/>
      <c r="O127" s="138"/>
      <c r="P127" s="138"/>
      <c r="Q127" s="138"/>
    </row>
    <row r="128" spans="1:17" ht="12.75">
      <c r="A128" s="146"/>
      <c r="B128" s="146"/>
      <c r="C128" s="146"/>
      <c r="D128" s="146"/>
      <c r="E128" s="146" t="s">
        <v>46</v>
      </c>
      <c r="F128" s="146">
        <v>3.5</v>
      </c>
      <c r="G128" s="146">
        <v>3.5</v>
      </c>
      <c r="H128" s="146">
        <v>5</v>
      </c>
      <c r="I128" s="146">
        <v>5</v>
      </c>
      <c r="J128" s="168"/>
      <c r="K128" s="168"/>
      <c r="L128" s="168"/>
      <c r="M128" s="168"/>
      <c r="N128" s="138"/>
      <c r="O128" s="138"/>
      <c r="P128" s="138"/>
      <c r="Q128" s="138"/>
    </row>
    <row r="129" spans="1:17" ht="12.75">
      <c r="A129" s="146"/>
      <c r="B129" s="146"/>
      <c r="C129" s="146"/>
      <c r="D129" s="146"/>
      <c r="E129" s="146" t="s">
        <v>22</v>
      </c>
      <c r="F129" s="146">
        <v>2</v>
      </c>
      <c r="G129" s="146">
        <v>2</v>
      </c>
      <c r="H129" s="146">
        <v>2.5</v>
      </c>
      <c r="I129" s="146">
        <v>2.5</v>
      </c>
      <c r="J129" s="168"/>
      <c r="K129" s="168"/>
      <c r="L129" s="168"/>
      <c r="M129" s="168"/>
      <c r="N129" s="138"/>
      <c r="O129" s="138"/>
      <c r="P129" s="138"/>
      <c r="Q129" s="138"/>
    </row>
    <row r="130" spans="1:17" ht="12.75">
      <c r="A130" s="146"/>
      <c r="B130" s="146"/>
      <c r="C130" s="146"/>
      <c r="D130" s="146"/>
      <c r="E130" s="146" t="s">
        <v>40</v>
      </c>
      <c r="F130" s="146">
        <v>2.6</v>
      </c>
      <c r="G130" s="146">
        <v>2.6</v>
      </c>
      <c r="H130" s="146">
        <v>3.25</v>
      </c>
      <c r="I130" s="146">
        <v>3.25</v>
      </c>
      <c r="J130" s="168"/>
      <c r="K130" s="168"/>
      <c r="L130" s="168"/>
      <c r="M130" s="168"/>
      <c r="N130" s="138"/>
      <c r="O130" s="138"/>
      <c r="P130" s="138"/>
      <c r="Q130" s="138"/>
    </row>
    <row r="131" spans="1:17" ht="12.75">
      <c r="A131" s="146">
        <v>404</v>
      </c>
      <c r="B131" s="144" t="s">
        <v>271</v>
      </c>
      <c r="C131" s="144">
        <v>80</v>
      </c>
      <c r="D131" s="147" t="s">
        <v>96</v>
      </c>
      <c r="E131" s="144" t="s">
        <v>78</v>
      </c>
      <c r="F131" s="144">
        <v>128</v>
      </c>
      <c r="G131" s="144">
        <v>80</v>
      </c>
      <c r="H131" s="144">
        <v>160</v>
      </c>
      <c r="I131" s="144">
        <v>100</v>
      </c>
      <c r="J131" s="135">
        <v>13.6</v>
      </c>
      <c r="K131" s="135">
        <v>13.5</v>
      </c>
      <c r="L131" s="135">
        <v>4.1</v>
      </c>
      <c r="M131" s="135">
        <v>192</v>
      </c>
      <c r="N131" s="135">
        <v>17</v>
      </c>
      <c r="O131" s="135">
        <v>16.8</v>
      </c>
      <c r="P131" s="135">
        <v>5.1</v>
      </c>
      <c r="Q131" s="135">
        <v>214</v>
      </c>
    </row>
    <row r="132" spans="1:17" ht="12.75">
      <c r="A132" s="146">
        <v>442</v>
      </c>
      <c r="B132" s="144" t="s">
        <v>272</v>
      </c>
      <c r="C132" s="144">
        <v>50</v>
      </c>
      <c r="D132" s="144">
        <v>50</v>
      </c>
      <c r="E132" s="144" t="s">
        <v>38</v>
      </c>
      <c r="F132" s="144">
        <v>3.4</v>
      </c>
      <c r="G132" s="144">
        <v>2.3</v>
      </c>
      <c r="H132" s="144">
        <v>4.3</v>
      </c>
      <c r="I132" s="144">
        <v>2.9</v>
      </c>
      <c r="J132" s="135"/>
      <c r="K132" s="135"/>
      <c r="L132" s="135"/>
      <c r="M132" s="135"/>
      <c r="N132" s="156"/>
      <c r="O132" s="156"/>
      <c r="P132" s="156"/>
      <c r="Q132" s="156"/>
    </row>
    <row r="133" spans="1:17" ht="12.75">
      <c r="A133" s="146"/>
      <c r="B133" s="141"/>
      <c r="C133" s="141"/>
      <c r="D133" s="141"/>
      <c r="E133" s="144" t="s">
        <v>98</v>
      </c>
      <c r="F133" s="145"/>
      <c r="G133" s="144">
        <v>50</v>
      </c>
      <c r="H133" s="144"/>
      <c r="I133" s="144">
        <v>50</v>
      </c>
      <c r="J133" s="135"/>
      <c r="K133" s="135"/>
      <c r="L133" s="135"/>
      <c r="M133" s="135"/>
      <c r="N133" s="156"/>
      <c r="O133" s="156"/>
      <c r="P133" s="156"/>
      <c r="Q133" s="156"/>
    </row>
    <row r="134" spans="1:17" ht="12.75">
      <c r="A134" s="144"/>
      <c r="B134" s="144"/>
      <c r="C134" s="144"/>
      <c r="D134" s="144"/>
      <c r="E134" s="144" t="s">
        <v>18</v>
      </c>
      <c r="F134" s="144">
        <v>38</v>
      </c>
      <c r="G134" s="144">
        <v>38</v>
      </c>
      <c r="H134" s="144">
        <v>38</v>
      </c>
      <c r="I134" s="144">
        <v>38</v>
      </c>
      <c r="J134" s="135"/>
      <c r="K134" s="135"/>
      <c r="L134" s="135"/>
      <c r="M134" s="135"/>
      <c r="N134" s="156"/>
      <c r="O134" s="156"/>
      <c r="P134" s="156"/>
      <c r="Q134" s="156"/>
    </row>
    <row r="135" spans="1:17" ht="12.75">
      <c r="A135" s="144"/>
      <c r="B135" s="144"/>
      <c r="C135" s="144"/>
      <c r="D135" s="144"/>
      <c r="E135" s="144" t="s">
        <v>21</v>
      </c>
      <c r="F135" s="144">
        <v>12.5</v>
      </c>
      <c r="G135" s="144">
        <v>12.5</v>
      </c>
      <c r="H135" s="144">
        <v>12.5</v>
      </c>
      <c r="I135" s="144">
        <v>12.5</v>
      </c>
      <c r="J135" s="135"/>
      <c r="K135" s="135"/>
      <c r="L135" s="135"/>
      <c r="M135" s="135"/>
      <c r="N135" s="156"/>
      <c r="O135" s="156"/>
      <c r="P135" s="156"/>
      <c r="Q135" s="156"/>
    </row>
    <row r="136" spans="1:17" ht="12.75">
      <c r="A136" s="144"/>
      <c r="B136" s="144"/>
      <c r="C136" s="144"/>
      <c r="D136" s="144"/>
      <c r="E136" s="144" t="s">
        <v>47</v>
      </c>
      <c r="F136" s="144">
        <v>2</v>
      </c>
      <c r="G136" s="144">
        <v>2</v>
      </c>
      <c r="H136" s="144">
        <v>2</v>
      </c>
      <c r="I136" s="144">
        <v>2</v>
      </c>
      <c r="J136" s="135"/>
      <c r="K136" s="135"/>
      <c r="L136" s="135"/>
      <c r="M136" s="135"/>
      <c r="N136" s="156"/>
      <c r="O136" s="156"/>
      <c r="P136" s="156"/>
      <c r="Q136" s="156"/>
    </row>
    <row r="137" spans="1:17" ht="12.75">
      <c r="A137" s="144"/>
      <c r="B137" s="144"/>
      <c r="C137" s="144"/>
      <c r="D137" s="144"/>
      <c r="E137" s="144" t="s">
        <v>46</v>
      </c>
      <c r="F137" s="144">
        <v>2</v>
      </c>
      <c r="G137" s="144">
        <v>2</v>
      </c>
      <c r="H137" s="144">
        <v>2</v>
      </c>
      <c r="I137" s="144">
        <v>2</v>
      </c>
      <c r="J137" s="135"/>
      <c r="K137" s="135"/>
      <c r="L137" s="135"/>
      <c r="M137" s="135"/>
      <c r="N137" s="156"/>
      <c r="O137" s="156"/>
      <c r="P137" s="156"/>
      <c r="Q137" s="156"/>
    </row>
    <row r="138" spans="1:17" ht="12.75">
      <c r="A138" s="144"/>
      <c r="B138" s="144"/>
      <c r="C138" s="144"/>
      <c r="D138" s="144"/>
      <c r="E138" s="144" t="s">
        <v>22</v>
      </c>
      <c r="F138" s="144">
        <v>0.5</v>
      </c>
      <c r="G138" s="144">
        <v>0.5</v>
      </c>
      <c r="H138" s="144">
        <v>0.5</v>
      </c>
      <c r="I138" s="144">
        <v>0.5</v>
      </c>
      <c r="J138" s="135"/>
      <c r="K138" s="135"/>
      <c r="L138" s="135"/>
      <c r="M138" s="135"/>
      <c r="N138" s="156"/>
      <c r="O138" s="156"/>
      <c r="P138" s="156"/>
      <c r="Q138" s="156"/>
    </row>
    <row r="139" spans="1:17" ht="12.75">
      <c r="A139" s="155">
        <v>291</v>
      </c>
      <c r="B139" s="155" t="s">
        <v>99</v>
      </c>
      <c r="C139" s="155">
        <v>150</v>
      </c>
      <c r="D139" s="155">
        <v>180</v>
      </c>
      <c r="E139" s="144" t="s">
        <v>100</v>
      </c>
      <c r="F139" s="144">
        <v>51</v>
      </c>
      <c r="G139" s="144">
        <v>51</v>
      </c>
      <c r="H139" s="144">
        <v>61</v>
      </c>
      <c r="I139" s="144">
        <v>61</v>
      </c>
      <c r="J139" s="135">
        <v>5.65</v>
      </c>
      <c r="K139" s="135">
        <v>6.7</v>
      </c>
      <c r="L139" s="135">
        <v>29.04</v>
      </c>
      <c r="M139" s="135">
        <v>144.9</v>
      </c>
      <c r="N139" s="135">
        <v>6.78</v>
      </c>
      <c r="O139" s="135">
        <v>8.1</v>
      </c>
      <c r="P139" s="135">
        <v>34.84</v>
      </c>
      <c r="Q139" s="135">
        <v>173</v>
      </c>
    </row>
    <row r="140" spans="1:17" ht="12.75">
      <c r="A140" s="170"/>
      <c r="B140" s="155" t="s">
        <v>101</v>
      </c>
      <c r="C140" s="170"/>
      <c r="D140" s="170"/>
      <c r="E140" s="144" t="s">
        <v>46</v>
      </c>
      <c r="F140" s="144">
        <v>6.5</v>
      </c>
      <c r="G140" s="144">
        <v>6.5</v>
      </c>
      <c r="H140" s="144">
        <v>8</v>
      </c>
      <c r="I140" s="144">
        <v>8</v>
      </c>
      <c r="J140" s="171"/>
      <c r="K140" s="171"/>
      <c r="L140" s="171"/>
      <c r="M140" s="171"/>
      <c r="N140" s="156"/>
      <c r="O140" s="156"/>
      <c r="P140" s="156"/>
      <c r="Q140" s="156"/>
    </row>
    <row r="141" spans="1:17" ht="12.75">
      <c r="A141" s="144">
        <v>507</v>
      </c>
      <c r="B141" s="144" t="s">
        <v>102</v>
      </c>
      <c r="C141" s="144">
        <v>200</v>
      </c>
      <c r="D141" s="144">
        <v>200</v>
      </c>
      <c r="E141" s="144" t="s">
        <v>103</v>
      </c>
      <c r="F141" s="144">
        <v>45.4</v>
      </c>
      <c r="G141" s="144">
        <v>40</v>
      </c>
      <c r="H141" s="144">
        <v>45.4</v>
      </c>
      <c r="I141" s="144">
        <v>40</v>
      </c>
      <c r="J141" s="135">
        <v>0.5</v>
      </c>
      <c r="K141" s="135">
        <v>0.2</v>
      </c>
      <c r="L141" s="135">
        <v>23.1</v>
      </c>
      <c r="M141" s="135">
        <v>96</v>
      </c>
      <c r="N141" s="135">
        <v>0.5</v>
      </c>
      <c r="O141" s="135">
        <v>0.2</v>
      </c>
      <c r="P141" s="135">
        <v>23.1</v>
      </c>
      <c r="Q141" s="135">
        <v>96</v>
      </c>
    </row>
    <row r="142" spans="1:17" ht="12.75">
      <c r="A142" s="150"/>
      <c r="B142" s="144"/>
      <c r="C142" s="150"/>
      <c r="D142" s="144"/>
      <c r="E142" s="144" t="s">
        <v>22</v>
      </c>
      <c r="F142" s="144">
        <v>14</v>
      </c>
      <c r="G142" s="144">
        <v>14</v>
      </c>
      <c r="H142" s="144">
        <v>14</v>
      </c>
      <c r="I142" s="144">
        <v>14</v>
      </c>
      <c r="J142" s="139"/>
      <c r="K142" s="139"/>
      <c r="L142" s="139"/>
      <c r="M142" s="139"/>
      <c r="N142" s="138"/>
      <c r="O142" s="138"/>
      <c r="P142" s="138"/>
      <c r="Q142" s="138"/>
    </row>
    <row r="143" spans="1:17" ht="12.75">
      <c r="A143" s="150"/>
      <c r="B143" s="144"/>
      <c r="C143" s="150"/>
      <c r="D143" s="144"/>
      <c r="E143" s="144" t="s">
        <v>104</v>
      </c>
      <c r="F143" s="144">
        <v>0.2</v>
      </c>
      <c r="G143" s="144">
        <v>0.2</v>
      </c>
      <c r="H143" s="144">
        <v>0.2</v>
      </c>
      <c r="I143" s="144">
        <v>0.2</v>
      </c>
      <c r="J143" s="139"/>
      <c r="K143" s="139"/>
      <c r="L143" s="139"/>
      <c r="M143" s="139"/>
      <c r="N143" s="138"/>
      <c r="O143" s="138"/>
      <c r="P143" s="138"/>
      <c r="Q143" s="138"/>
    </row>
    <row r="144" spans="1:17" ht="12.75">
      <c r="A144" s="144">
        <v>108</v>
      </c>
      <c r="B144" s="144" t="s">
        <v>25</v>
      </c>
      <c r="C144" s="144">
        <v>60</v>
      </c>
      <c r="D144" s="144">
        <v>60</v>
      </c>
      <c r="E144" s="144" t="s">
        <v>26</v>
      </c>
      <c r="F144" s="144">
        <v>60</v>
      </c>
      <c r="G144" s="144">
        <v>60</v>
      </c>
      <c r="H144" s="144">
        <v>60</v>
      </c>
      <c r="I144" s="144">
        <v>60</v>
      </c>
      <c r="J144" s="135">
        <v>4.56</v>
      </c>
      <c r="K144" s="135">
        <v>0.48</v>
      </c>
      <c r="L144" s="135">
        <v>29.52</v>
      </c>
      <c r="M144" s="135">
        <v>141</v>
      </c>
      <c r="N144" s="135">
        <v>4.56</v>
      </c>
      <c r="O144" s="135">
        <v>0.48</v>
      </c>
      <c r="P144" s="135">
        <v>29.52</v>
      </c>
      <c r="Q144" s="135">
        <v>141</v>
      </c>
    </row>
    <row r="145" spans="1:17" ht="12.75">
      <c r="A145" s="144">
        <v>109</v>
      </c>
      <c r="B145" s="144" t="s">
        <v>53</v>
      </c>
      <c r="C145" s="144">
        <v>50</v>
      </c>
      <c r="D145" s="144">
        <v>70</v>
      </c>
      <c r="E145" s="144" t="s">
        <v>54</v>
      </c>
      <c r="F145" s="144">
        <v>50</v>
      </c>
      <c r="G145" s="144">
        <v>50</v>
      </c>
      <c r="H145" s="144">
        <v>70</v>
      </c>
      <c r="I145" s="144">
        <v>70</v>
      </c>
      <c r="J145" s="135">
        <v>3.3</v>
      </c>
      <c r="K145" s="135">
        <v>0.6</v>
      </c>
      <c r="L145" s="135">
        <v>16.7</v>
      </c>
      <c r="M145" s="135">
        <v>87</v>
      </c>
      <c r="N145" s="135">
        <v>4.62</v>
      </c>
      <c r="O145" s="135">
        <v>7.3</v>
      </c>
      <c r="P145" s="135">
        <v>23.38</v>
      </c>
      <c r="Q145" s="135">
        <v>121</v>
      </c>
    </row>
    <row r="146" spans="1:17" ht="18" customHeight="1">
      <c r="A146" s="223" t="s">
        <v>55</v>
      </c>
      <c r="B146" s="223"/>
      <c r="C146" s="223"/>
      <c r="D146" s="223"/>
      <c r="E146" s="223"/>
      <c r="F146" s="223"/>
      <c r="G146" s="223"/>
      <c r="H146" s="223"/>
      <c r="I146" s="223"/>
      <c r="J146" s="172">
        <f aca="true" t="shared" si="6" ref="J146:Q146">SUM(J118:J145)</f>
        <v>30.729999999999997</v>
      </c>
      <c r="K146" s="172">
        <f t="shared" si="6"/>
        <v>29.419999999999998</v>
      </c>
      <c r="L146" s="172">
        <f t="shared" si="6"/>
        <v>119.68</v>
      </c>
      <c r="M146" s="172">
        <f t="shared" si="6"/>
        <v>828.4</v>
      </c>
      <c r="N146" s="172">
        <f t="shared" si="6"/>
        <v>37.93</v>
      </c>
      <c r="O146" s="172">
        <f t="shared" si="6"/>
        <v>44.629999999999995</v>
      </c>
      <c r="P146" s="172">
        <f t="shared" si="6"/>
        <v>138.96</v>
      </c>
      <c r="Q146" s="172">
        <f t="shared" si="6"/>
        <v>945.9</v>
      </c>
    </row>
    <row r="147" spans="1:17" ht="15" customHeight="1">
      <c r="A147" s="223" t="s">
        <v>56</v>
      </c>
      <c r="B147" s="223"/>
      <c r="C147" s="223"/>
      <c r="D147" s="223"/>
      <c r="E147" s="223"/>
      <c r="F147" s="223"/>
      <c r="G147" s="223"/>
      <c r="H147" s="223"/>
      <c r="I147" s="223"/>
      <c r="J147" s="172">
        <f aca="true" t="shared" si="7" ref="J147:Q147">J146+J116</f>
        <v>48.81999999999999</v>
      </c>
      <c r="K147" s="172">
        <f t="shared" si="7"/>
        <v>44.89</v>
      </c>
      <c r="L147" s="172">
        <f t="shared" si="7"/>
        <v>212.06</v>
      </c>
      <c r="M147" s="172">
        <f t="shared" si="7"/>
        <v>1406.5</v>
      </c>
      <c r="N147" s="172">
        <f t="shared" si="7"/>
        <v>60.67999999999999</v>
      </c>
      <c r="O147" s="172">
        <f t="shared" si="7"/>
        <v>64.38</v>
      </c>
      <c r="P147" s="172">
        <f t="shared" si="7"/>
        <v>244.66000000000003</v>
      </c>
      <c r="Q147" s="172">
        <f t="shared" si="7"/>
        <v>1626.8</v>
      </c>
    </row>
    <row r="148" spans="1:17" ht="15.75" customHeight="1">
      <c r="A148" s="221" t="s">
        <v>105</v>
      </c>
      <c r="B148" s="221"/>
      <c r="C148" s="221"/>
      <c r="D148" s="221"/>
      <c r="E148" s="221"/>
      <c r="F148" s="221"/>
      <c r="G148" s="221"/>
      <c r="H148" s="221"/>
      <c r="I148" s="221"/>
      <c r="J148" s="221"/>
      <c r="K148" s="221"/>
      <c r="L148" s="221"/>
      <c r="M148" s="221"/>
      <c r="N148" s="221"/>
      <c r="O148" s="221"/>
      <c r="P148" s="221"/>
      <c r="Q148" s="221"/>
    </row>
    <row r="149" spans="1:17" ht="15" customHeight="1">
      <c r="A149" s="230" t="s">
        <v>106</v>
      </c>
      <c r="B149" s="230"/>
      <c r="C149" s="230"/>
      <c r="D149" s="230"/>
      <c r="E149" s="164"/>
      <c r="F149" s="164"/>
      <c r="G149" s="164"/>
      <c r="H149" s="164"/>
      <c r="I149" s="164"/>
      <c r="J149" s="164"/>
      <c r="K149" s="164"/>
      <c r="L149" s="164"/>
      <c r="M149" s="164"/>
      <c r="N149" s="159"/>
      <c r="O149" s="159"/>
      <c r="P149" s="159"/>
      <c r="Q149" s="159"/>
    </row>
    <row r="150" spans="1:17" ht="12.75" customHeight="1">
      <c r="A150" s="155">
        <v>107</v>
      </c>
      <c r="B150" s="155" t="s">
        <v>107</v>
      </c>
      <c r="C150" s="155">
        <v>60</v>
      </c>
      <c r="D150" s="155">
        <v>100</v>
      </c>
      <c r="E150" s="144" t="s">
        <v>108</v>
      </c>
      <c r="F150" s="144">
        <v>63</v>
      </c>
      <c r="G150" s="144">
        <v>60</v>
      </c>
      <c r="H150" s="147" t="s">
        <v>109</v>
      </c>
      <c r="I150" s="144">
        <v>100</v>
      </c>
      <c r="J150" s="135">
        <v>4.68</v>
      </c>
      <c r="K150" s="135">
        <v>0.06</v>
      </c>
      <c r="L150" s="135">
        <v>1.02</v>
      </c>
      <c r="M150" s="135">
        <v>7.8</v>
      </c>
      <c r="N150" s="135">
        <v>0.8</v>
      </c>
      <c r="O150" s="135">
        <v>0.1</v>
      </c>
      <c r="P150" s="135">
        <v>1.7</v>
      </c>
      <c r="Q150" s="135">
        <v>13</v>
      </c>
    </row>
    <row r="151" spans="1:17" ht="12.75" customHeight="1">
      <c r="A151" s="146">
        <v>375</v>
      </c>
      <c r="B151" s="144" t="s">
        <v>281</v>
      </c>
      <c r="C151" s="146">
        <v>80</v>
      </c>
      <c r="D151" s="146">
        <v>100</v>
      </c>
      <c r="E151" s="146" t="s">
        <v>42</v>
      </c>
      <c r="F151" s="146">
        <v>61</v>
      </c>
      <c r="G151" s="146">
        <v>44.8</v>
      </c>
      <c r="H151" s="146">
        <v>76</v>
      </c>
      <c r="I151" s="146">
        <v>56</v>
      </c>
      <c r="J151" s="153">
        <v>10.24</v>
      </c>
      <c r="K151" s="153">
        <v>9.1</v>
      </c>
      <c r="L151" s="153">
        <v>9.2</v>
      </c>
      <c r="M151" s="153">
        <v>208</v>
      </c>
      <c r="N151" s="154">
        <v>12.8</v>
      </c>
      <c r="O151" s="154">
        <v>11.4</v>
      </c>
      <c r="P151" s="154">
        <v>11.5</v>
      </c>
      <c r="Q151" s="154">
        <v>260</v>
      </c>
    </row>
    <row r="152" spans="1:17" ht="12.75" customHeight="1">
      <c r="A152" s="146"/>
      <c r="B152" s="145"/>
      <c r="C152" s="146"/>
      <c r="D152" s="146"/>
      <c r="E152" s="146" t="s">
        <v>63</v>
      </c>
      <c r="F152" s="146">
        <v>10</v>
      </c>
      <c r="G152" s="146">
        <v>10</v>
      </c>
      <c r="H152" s="146">
        <v>12</v>
      </c>
      <c r="I152" s="146">
        <v>12</v>
      </c>
      <c r="J152" s="153"/>
      <c r="K152" s="153"/>
      <c r="L152" s="153"/>
      <c r="M152" s="153"/>
      <c r="N152" s="136"/>
      <c r="O152" s="136"/>
      <c r="P152" s="136"/>
      <c r="Q152" s="136"/>
    </row>
    <row r="153" spans="1:17" ht="12.75" customHeight="1">
      <c r="A153" s="146"/>
      <c r="B153" s="145"/>
      <c r="C153" s="146"/>
      <c r="D153" s="146"/>
      <c r="E153" s="146" t="s">
        <v>144</v>
      </c>
      <c r="F153" s="146">
        <v>5.5</v>
      </c>
      <c r="G153" s="146">
        <v>5.5</v>
      </c>
      <c r="H153" s="146">
        <v>7</v>
      </c>
      <c r="I153" s="146">
        <v>7</v>
      </c>
      <c r="J153" s="153"/>
      <c r="K153" s="153"/>
      <c r="L153" s="153"/>
      <c r="M153" s="153"/>
      <c r="N153" s="136"/>
      <c r="O153" s="136"/>
      <c r="P153" s="136"/>
      <c r="Q153" s="136"/>
    </row>
    <row r="154" spans="1:17" ht="12.75" customHeight="1">
      <c r="A154" s="146"/>
      <c r="B154" s="145"/>
      <c r="C154" s="146"/>
      <c r="D154" s="146"/>
      <c r="E154" s="146" t="s">
        <v>18</v>
      </c>
      <c r="F154" s="146">
        <v>14</v>
      </c>
      <c r="G154" s="146">
        <v>14</v>
      </c>
      <c r="H154" s="146">
        <v>17</v>
      </c>
      <c r="I154" s="146">
        <v>17</v>
      </c>
      <c r="J154" s="153"/>
      <c r="K154" s="153"/>
      <c r="L154" s="153"/>
      <c r="M154" s="153"/>
      <c r="N154" s="136"/>
      <c r="O154" s="136"/>
      <c r="P154" s="136"/>
      <c r="Q154" s="136"/>
    </row>
    <row r="155" spans="1:17" ht="12.75" customHeight="1">
      <c r="A155" s="146"/>
      <c r="B155" s="145"/>
      <c r="C155" s="146"/>
      <c r="D155" s="146"/>
      <c r="E155" s="146" t="s">
        <v>46</v>
      </c>
      <c r="F155" s="146">
        <v>2.5</v>
      </c>
      <c r="G155" s="146">
        <v>2.5</v>
      </c>
      <c r="H155" s="146">
        <v>3</v>
      </c>
      <c r="I155" s="146">
        <v>3</v>
      </c>
      <c r="J155" s="151"/>
      <c r="K155" s="151"/>
      <c r="L155" s="151"/>
      <c r="M155" s="151"/>
      <c r="N155" s="140"/>
      <c r="O155" s="140"/>
      <c r="P155" s="140"/>
      <c r="Q155" s="140"/>
    </row>
    <row r="156" spans="1:17" ht="12.75" customHeight="1">
      <c r="A156" s="146"/>
      <c r="B156" s="145"/>
      <c r="C156" s="146"/>
      <c r="D156" s="146"/>
      <c r="E156" s="146" t="s">
        <v>43</v>
      </c>
      <c r="F156" s="146">
        <v>6.6</v>
      </c>
      <c r="G156" s="146">
        <v>6</v>
      </c>
      <c r="H156" s="146">
        <v>7.7</v>
      </c>
      <c r="I156" s="146">
        <v>7</v>
      </c>
      <c r="J156" s="151"/>
      <c r="K156" s="151"/>
      <c r="L156" s="151"/>
      <c r="M156" s="151"/>
      <c r="N156" s="140"/>
      <c r="O156" s="140"/>
      <c r="P156" s="140"/>
      <c r="Q156" s="140"/>
    </row>
    <row r="157" spans="1:17" ht="12.75" customHeight="1">
      <c r="A157" s="144">
        <v>237</v>
      </c>
      <c r="B157" s="144" t="s">
        <v>110</v>
      </c>
      <c r="C157" s="144">
        <v>150</v>
      </c>
      <c r="D157" s="144">
        <v>180</v>
      </c>
      <c r="E157" s="144" t="s">
        <v>19</v>
      </c>
      <c r="F157" s="144">
        <v>55</v>
      </c>
      <c r="G157" s="144">
        <v>55</v>
      </c>
      <c r="H157" s="144">
        <v>68</v>
      </c>
      <c r="I157" s="144">
        <v>68</v>
      </c>
      <c r="J157" s="135">
        <v>8.55</v>
      </c>
      <c r="K157" s="135">
        <v>7.84</v>
      </c>
      <c r="L157" s="135">
        <v>37.05</v>
      </c>
      <c r="M157" s="135">
        <v>189</v>
      </c>
      <c r="N157" s="135">
        <v>10.26</v>
      </c>
      <c r="O157" s="135">
        <v>9.4</v>
      </c>
      <c r="P157" s="135">
        <v>44.46</v>
      </c>
      <c r="Q157" s="135">
        <v>226</v>
      </c>
    </row>
    <row r="158" spans="1:17" ht="12.75" customHeight="1">
      <c r="A158" s="144"/>
      <c r="B158" s="144" t="s">
        <v>111</v>
      </c>
      <c r="C158" s="144"/>
      <c r="D158" s="144"/>
      <c r="E158" s="144" t="s">
        <v>20</v>
      </c>
      <c r="F158" s="144">
        <v>6</v>
      </c>
      <c r="G158" s="144">
        <v>6</v>
      </c>
      <c r="H158" s="144">
        <v>7</v>
      </c>
      <c r="I158" s="144">
        <v>7</v>
      </c>
      <c r="J158" s="139"/>
      <c r="K158" s="139"/>
      <c r="L158" s="139"/>
      <c r="M158" s="139"/>
      <c r="N158" s="138"/>
      <c r="O158" s="138"/>
      <c r="P158" s="138"/>
      <c r="Q158" s="138"/>
    </row>
    <row r="159" spans="1:17" ht="12.75" customHeight="1">
      <c r="A159" s="144"/>
      <c r="B159" s="144"/>
      <c r="C159" s="144"/>
      <c r="D159" s="144"/>
      <c r="E159" s="144" t="s">
        <v>21</v>
      </c>
      <c r="F159" s="144">
        <v>102</v>
      </c>
      <c r="G159" s="144">
        <v>102</v>
      </c>
      <c r="H159" s="144">
        <v>102</v>
      </c>
      <c r="I159" s="144">
        <v>102</v>
      </c>
      <c r="J159" s="139"/>
      <c r="K159" s="139"/>
      <c r="L159" s="139"/>
      <c r="M159" s="139"/>
      <c r="N159" s="138"/>
      <c r="O159" s="138"/>
      <c r="P159" s="138"/>
      <c r="Q159" s="138"/>
    </row>
    <row r="160" spans="1:17" ht="12.75" customHeight="1">
      <c r="A160" s="144">
        <v>494</v>
      </c>
      <c r="B160" s="144" t="s">
        <v>112</v>
      </c>
      <c r="C160" s="144">
        <v>200</v>
      </c>
      <c r="D160" s="144">
        <v>200</v>
      </c>
      <c r="E160" s="144" t="s">
        <v>69</v>
      </c>
      <c r="F160" s="144">
        <v>50</v>
      </c>
      <c r="G160" s="144">
        <v>50</v>
      </c>
      <c r="H160" s="144">
        <v>50</v>
      </c>
      <c r="I160" s="144">
        <v>50</v>
      </c>
      <c r="J160" s="135">
        <v>0.1</v>
      </c>
      <c r="K160" s="135">
        <v>0</v>
      </c>
      <c r="L160" s="135">
        <v>15.2</v>
      </c>
      <c r="M160" s="135">
        <v>61</v>
      </c>
      <c r="N160" s="135">
        <v>0.1</v>
      </c>
      <c r="O160" s="135">
        <v>0</v>
      </c>
      <c r="P160" s="135">
        <v>15.2</v>
      </c>
      <c r="Q160" s="135">
        <v>61</v>
      </c>
    </row>
    <row r="161" spans="1:17" ht="12.75" customHeight="1">
      <c r="A161" s="150"/>
      <c r="B161" s="144"/>
      <c r="C161" s="150"/>
      <c r="D161" s="144"/>
      <c r="E161" s="144" t="s">
        <v>22</v>
      </c>
      <c r="F161" s="144">
        <v>14</v>
      </c>
      <c r="G161" s="144">
        <v>14</v>
      </c>
      <c r="H161" s="144">
        <v>14</v>
      </c>
      <c r="I161" s="144">
        <v>14</v>
      </c>
      <c r="J161" s="139"/>
      <c r="K161" s="139"/>
      <c r="L161" s="139"/>
      <c r="M161" s="139"/>
      <c r="N161" s="138"/>
      <c r="O161" s="138"/>
      <c r="P161" s="138"/>
      <c r="Q161" s="138"/>
    </row>
    <row r="162" spans="1:17" ht="12.75" customHeight="1">
      <c r="A162" s="150"/>
      <c r="B162" s="144"/>
      <c r="C162" s="150"/>
      <c r="D162" s="144"/>
      <c r="E162" s="144" t="s">
        <v>113</v>
      </c>
      <c r="F162" s="144">
        <v>8</v>
      </c>
      <c r="G162" s="144">
        <v>7</v>
      </c>
      <c r="H162" s="144">
        <v>8</v>
      </c>
      <c r="I162" s="144">
        <v>7</v>
      </c>
      <c r="J162" s="139"/>
      <c r="K162" s="139"/>
      <c r="L162" s="139"/>
      <c r="M162" s="139"/>
      <c r="N162" s="138"/>
      <c r="O162" s="138"/>
      <c r="P162" s="138"/>
      <c r="Q162" s="138"/>
    </row>
    <row r="163" spans="1:17" ht="12.75" customHeight="1">
      <c r="A163" s="144">
        <v>108</v>
      </c>
      <c r="B163" s="144" t="s">
        <v>25</v>
      </c>
      <c r="C163" s="144">
        <v>40</v>
      </c>
      <c r="D163" s="144">
        <v>50</v>
      </c>
      <c r="E163" s="144" t="s">
        <v>26</v>
      </c>
      <c r="F163" s="144">
        <v>40</v>
      </c>
      <c r="G163" s="144">
        <v>40</v>
      </c>
      <c r="H163" s="144">
        <v>50</v>
      </c>
      <c r="I163" s="144">
        <v>50</v>
      </c>
      <c r="J163" s="135">
        <v>3.04</v>
      </c>
      <c r="K163" s="135">
        <v>0.32</v>
      </c>
      <c r="L163" s="135">
        <v>19.68</v>
      </c>
      <c r="M163" s="135">
        <v>94</v>
      </c>
      <c r="N163" s="135">
        <v>3.8</v>
      </c>
      <c r="O163" s="135">
        <v>0.4</v>
      </c>
      <c r="P163" s="135">
        <v>24.6</v>
      </c>
      <c r="Q163" s="135">
        <v>117.5</v>
      </c>
    </row>
    <row r="164" spans="1:17" ht="12.75" customHeight="1">
      <c r="A164" s="223" t="s">
        <v>30</v>
      </c>
      <c r="B164" s="223"/>
      <c r="C164" s="223"/>
      <c r="D164" s="223"/>
      <c r="E164" s="223"/>
      <c r="F164" s="223"/>
      <c r="G164" s="223"/>
      <c r="H164" s="223"/>
      <c r="I164" s="223"/>
      <c r="J164" s="135">
        <f>SUM(J150:J163)</f>
        <v>26.61</v>
      </c>
      <c r="K164" s="135">
        <f aca="true" t="shared" si="8" ref="K164:Q164">SUM(K150:K163)</f>
        <v>17.32</v>
      </c>
      <c r="L164" s="135">
        <f t="shared" si="8"/>
        <v>82.15</v>
      </c>
      <c r="M164" s="135">
        <f t="shared" si="8"/>
        <v>559.8</v>
      </c>
      <c r="N164" s="135">
        <f t="shared" si="8"/>
        <v>27.76</v>
      </c>
      <c r="O164" s="135">
        <f t="shared" si="8"/>
        <v>21.299999999999997</v>
      </c>
      <c r="P164" s="135">
        <f t="shared" si="8"/>
        <v>97.46000000000001</v>
      </c>
      <c r="Q164" s="135">
        <f t="shared" si="8"/>
        <v>677.5</v>
      </c>
    </row>
    <row r="165" spans="1:17" ht="15" customHeight="1">
      <c r="A165" s="223" t="s">
        <v>31</v>
      </c>
      <c r="B165" s="223"/>
      <c r="C165" s="223"/>
      <c r="D165" s="223"/>
      <c r="E165" s="161"/>
      <c r="F165" s="161"/>
      <c r="G165" s="161"/>
      <c r="H165" s="161"/>
      <c r="I165" s="161"/>
      <c r="J165" s="149"/>
      <c r="K165" s="149"/>
      <c r="L165" s="149"/>
      <c r="M165" s="149"/>
      <c r="N165" s="140"/>
      <c r="O165" s="140"/>
      <c r="P165" s="140"/>
      <c r="Q165" s="140"/>
    </row>
    <row r="166" spans="1:17" ht="12.75" customHeight="1">
      <c r="A166" s="164">
        <v>61</v>
      </c>
      <c r="B166" s="144" t="s">
        <v>114</v>
      </c>
      <c r="C166" s="164">
        <v>60</v>
      </c>
      <c r="D166" s="164">
        <v>100</v>
      </c>
      <c r="E166" s="144" t="s">
        <v>38</v>
      </c>
      <c r="F166" s="144">
        <v>42</v>
      </c>
      <c r="G166" s="144">
        <v>30</v>
      </c>
      <c r="H166" s="144">
        <v>70</v>
      </c>
      <c r="I166" s="144">
        <v>56</v>
      </c>
      <c r="J166" s="135">
        <v>1.14</v>
      </c>
      <c r="K166" s="135">
        <v>6.06</v>
      </c>
      <c r="L166" s="135">
        <v>3.54</v>
      </c>
      <c r="M166" s="135">
        <v>79.2</v>
      </c>
      <c r="N166" s="135">
        <v>1.9</v>
      </c>
      <c r="O166" s="135">
        <v>10.1</v>
      </c>
      <c r="P166" s="135">
        <v>5.9</v>
      </c>
      <c r="Q166" s="135">
        <v>102</v>
      </c>
    </row>
    <row r="167" spans="1:17" ht="12.75" customHeight="1">
      <c r="A167" s="164"/>
      <c r="B167" s="144" t="s">
        <v>115</v>
      </c>
      <c r="C167" s="164"/>
      <c r="D167" s="164"/>
      <c r="E167" s="144" t="s">
        <v>116</v>
      </c>
      <c r="F167" s="144">
        <v>37.2</v>
      </c>
      <c r="G167" s="144">
        <v>24</v>
      </c>
      <c r="H167" s="144">
        <v>62</v>
      </c>
      <c r="I167" s="144">
        <v>40</v>
      </c>
      <c r="J167" s="143"/>
      <c r="K167" s="143"/>
      <c r="L167" s="143"/>
      <c r="M167" s="143"/>
      <c r="N167" s="160"/>
      <c r="O167" s="160"/>
      <c r="P167" s="160"/>
      <c r="Q167" s="160"/>
    </row>
    <row r="168" spans="1:17" ht="12.75" customHeight="1">
      <c r="A168" s="164"/>
      <c r="B168" s="144"/>
      <c r="C168" s="164"/>
      <c r="D168" s="164"/>
      <c r="E168" s="144" t="s">
        <v>34</v>
      </c>
      <c r="F168" s="144">
        <v>6</v>
      </c>
      <c r="G168" s="144">
        <v>6</v>
      </c>
      <c r="H168" s="144">
        <v>10</v>
      </c>
      <c r="I168" s="144">
        <v>10</v>
      </c>
      <c r="J168" s="143"/>
      <c r="K168" s="143"/>
      <c r="L168" s="143"/>
      <c r="M168" s="143"/>
      <c r="N168" s="160"/>
      <c r="O168" s="160"/>
      <c r="P168" s="160"/>
      <c r="Q168" s="160"/>
    </row>
    <row r="169" spans="1:17" ht="12.75" customHeight="1">
      <c r="A169" s="144">
        <v>154</v>
      </c>
      <c r="B169" s="144" t="s">
        <v>117</v>
      </c>
      <c r="C169" s="144">
        <v>200</v>
      </c>
      <c r="D169" s="144">
        <v>250</v>
      </c>
      <c r="E169" s="146" t="s">
        <v>36</v>
      </c>
      <c r="F169" s="146">
        <v>26.6</v>
      </c>
      <c r="G169" s="146">
        <v>20</v>
      </c>
      <c r="H169" s="144">
        <v>33.3</v>
      </c>
      <c r="I169" s="144">
        <v>25</v>
      </c>
      <c r="J169" s="135">
        <v>4.64</v>
      </c>
      <c r="K169" s="135">
        <v>6.11</v>
      </c>
      <c r="L169" s="135">
        <v>11.71</v>
      </c>
      <c r="M169" s="135">
        <v>129.35</v>
      </c>
      <c r="N169" s="135">
        <v>5.06</v>
      </c>
      <c r="O169" s="135">
        <v>7.14</v>
      </c>
      <c r="P169" s="135">
        <v>14.62</v>
      </c>
      <c r="Q169" s="135">
        <v>137</v>
      </c>
    </row>
    <row r="170" spans="1:17" ht="12.75" customHeight="1">
      <c r="A170" s="144"/>
      <c r="B170" s="144" t="s">
        <v>274</v>
      </c>
      <c r="C170" s="144"/>
      <c r="D170" s="144">
        <v>20</v>
      </c>
      <c r="E170" s="144" t="s">
        <v>45</v>
      </c>
      <c r="F170" s="144">
        <v>30</v>
      </c>
      <c r="G170" s="144">
        <v>24</v>
      </c>
      <c r="H170" s="144">
        <v>37.5</v>
      </c>
      <c r="I170" s="144">
        <v>30</v>
      </c>
      <c r="J170" s="150"/>
      <c r="K170" s="150"/>
      <c r="L170" s="150"/>
      <c r="M170" s="150"/>
      <c r="N170" s="144"/>
      <c r="O170" s="144"/>
      <c r="P170" s="144"/>
      <c r="Q170" s="144"/>
    </row>
    <row r="171" spans="1:17" ht="12.75" customHeight="1">
      <c r="A171" s="144"/>
      <c r="B171" s="144"/>
      <c r="C171" s="144"/>
      <c r="D171" s="144"/>
      <c r="E171" s="144" t="s">
        <v>38</v>
      </c>
      <c r="F171" s="144">
        <v>10</v>
      </c>
      <c r="G171" s="144">
        <v>8</v>
      </c>
      <c r="H171" s="144">
        <v>12.5</v>
      </c>
      <c r="I171" s="144">
        <v>10</v>
      </c>
      <c r="J171" s="150"/>
      <c r="K171" s="150"/>
      <c r="L171" s="150"/>
      <c r="M171" s="150"/>
      <c r="N171" s="144"/>
      <c r="O171" s="144"/>
      <c r="P171" s="144"/>
      <c r="Q171" s="144"/>
    </row>
    <row r="172" spans="1:17" ht="12.75" customHeight="1">
      <c r="A172" s="144"/>
      <c r="B172" s="144"/>
      <c r="C172" s="144"/>
      <c r="D172" s="144"/>
      <c r="E172" s="144" t="s">
        <v>39</v>
      </c>
      <c r="F172" s="144">
        <v>9.6</v>
      </c>
      <c r="G172" s="144">
        <v>8</v>
      </c>
      <c r="H172" s="144">
        <v>12</v>
      </c>
      <c r="I172" s="144">
        <v>10</v>
      </c>
      <c r="J172" s="150"/>
      <c r="K172" s="150"/>
      <c r="L172" s="150"/>
      <c r="M172" s="150"/>
      <c r="N172" s="144"/>
      <c r="O172" s="144"/>
      <c r="P172" s="144"/>
      <c r="Q172" s="144"/>
    </row>
    <row r="173" spans="1:17" ht="12.75" customHeight="1">
      <c r="A173" s="144"/>
      <c r="B173" s="144"/>
      <c r="C173" s="144"/>
      <c r="D173" s="144"/>
      <c r="E173" s="144" t="s">
        <v>19</v>
      </c>
      <c r="F173" s="144">
        <v>8</v>
      </c>
      <c r="G173" s="144">
        <v>8</v>
      </c>
      <c r="H173" s="144">
        <v>10</v>
      </c>
      <c r="I173" s="144">
        <v>10</v>
      </c>
      <c r="J173" s="144"/>
      <c r="K173" s="144"/>
      <c r="L173" s="144"/>
      <c r="M173" s="144"/>
      <c r="N173" s="144"/>
      <c r="O173" s="144"/>
      <c r="P173" s="144"/>
      <c r="Q173" s="144"/>
    </row>
    <row r="174" spans="1:17" ht="12.75" customHeight="1">
      <c r="A174" s="144"/>
      <c r="B174" s="144"/>
      <c r="C174" s="144"/>
      <c r="D174" s="144"/>
      <c r="E174" s="144" t="s">
        <v>34</v>
      </c>
      <c r="F174" s="144">
        <v>3</v>
      </c>
      <c r="G174" s="144">
        <v>3</v>
      </c>
      <c r="H174" s="144">
        <v>4</v>
      </c>
      <c r="I174" s="144">
        <v>4</v>
      </c>
      <c r="J174" s="144"/>
      <c r="K174" s="144"/>
      <c r="L174" s="144"/>
      <c r="M174" s="144"/>
      <c r="N174" s="144"/>
      <c r="O174" s="144"/>
      <c r="P174" s="144"/>
      <c r="Q174" s="144"/>
    </row>
    <row r="175" spans="1:17" ht="12.75" customHeight="1">
      <c r="A175" s="144"/>
      <c r="B175" s="144"/>
      <c r="C175" s="144"/>
      <c r="D175" s="144"/>
      <c r="E175" s="144" t="s">
        <v>78</v>
      </c>
      <c r="F175" s="144"/>
      <c r="G175" s="144"/>
      <c r="H175" s="144">
        <v>32</v>
      </c>
      <c r="I175" s="144">
        <v>20</v>
      </c>
      <c r="J175" s="144"/>
      <c r="K175" s="144"/>
      <c r="L175" s="144"/>
      <c r="M175" s="144"/>
      <c r="N175" s="144"/>
      <c r="O175" s="144"/>
      <c r="P175" s="144"/>
      <c r="Q175" s="144"/>
    </row>
    <row r="176" spans="1:17" ht="12.75" customHeight="1">
      <c r="A176" s="144">
        <v>343</v>
      </c>
      <c r="B176" s="144" t="s">
        <v>118</v>
      </c>
      <c r="C176" s="144">
        <v>140</v>
      </c>
      <c r="D176" s="144">
        <v>150</v>
      </c>
      <c r="E176" s="144" t="s">
        <v>61</v>
      </c>
      <c r="F176" s="144">
        <v>113</v>
      </c>
      <c r="G176" s="144">
        <v>87</v>
      </c>
      <c r="H176" s="144">
        <v>121.1</v>
      </c>
      <c r="I176" s="144">
        <v>98.5</v>
      </c>
      <c r="J176" s="135">
        <v>13.3</v>
      </c>
      <c r="K176" s="135">
        <v>7.2</v>
      </c>
      <c r="L176" s="135">
        <v>6.3</v>
      </c>
      <c r="M176" s="135">
        <v>148</v>
      </c>
      <c r="N176" s="135">
        <v>14.25</v>
      </c>
      <c r="O176" s="135">
        <v>7.7</v>
      </c>
      <c r="P176" s="135">
        <v>6.75</v>
      </c>
      <c r="Q176" s="135">
        <v>153.2</v>
      </c>
    </row>
    <row r="177" spans="1:17" ht="12.75" customHeight="1">
      <c r="A177" s="144"/>
      <c r="B177" s="144" t="s">
        <v>119</v>
      </c>
      <c r="C177" s="144"/>
      <c r="D177" s="144"/>
      <c r="E177" s="144" t="s">
        <v>38</v>
      </c>
      <c r="F177" s="144">
        <v>32</v>
      </c>
      <c r="G177" s="144">
        <v>25</v>
      </c>
      <c r="H177" s="144">
        <v>34.2</v>
      </c>
      <c r="I177" s="144">
        <v>26.8</v>
      </c>
      <c r="J177" s="139"/>
      <c r="K177" s="139"/>
      <c r="L177" s="139"/>
      <c r="M177" s="139"/>
      <c r="N177" s="138"/>
      <c r="O177" s="138"/>
      <c r="P177" s="138"/>
      <c r="Q177" s="138"/>
    </row>
    <row r="178" spans="1:17" ht="12.75" customHeight="1">
      <c r="A178" s="145"/>
      <c r="B178" s="145"/>
      <c r="C178" s="145"/>
      <c r="D178" s="145"/>
      <c r="E178" s="144" t="s">
        <v>39</v>
      </c>
      <c r="F178" s="144">
        <v>17</v>
      </c>
      <c r="G178" s="144">
        <v>14</v>
      </c>
      <c r="H178" s="144">
        <v>18.2</v>
      </c>
      <c r="I178" s="144">
        <v>15</v>
      </c>
      <c r="J178" s="139"/>
      <c r="K178" s="139"/>
      <c r="L178" s="139"/>
      <c r="M178" s="139"/>
      <c r="N178" s="138"/>
      <c r="O178" s="138"/>
      <c r="P178" s="138"/>
      <c r="Q178" s="138"/>
    </row>
    <row r="179" spans="1:17" ht="12.75" customHeight="1">
      <c r="A179" s="145"/>
      <c r="B179" s="145"/>
      <c r="C179" s="145"/>
      <c r="D179" s="145"/>
      <c r="E179" s="144" t="s">
        <v>120</v>
      </c>
      <c r="F179" s="144">
        <v>9</v>
      </c>
      <c r="G179" s="144">
        <v>9</v>
      </c>
      <c r="H179" s="144">
        <v>9.6</v>
      </c>
      <c r="I179" s="144">
        <v>9.6</v>
      </c>
      <c r="J179" s="139"/>
      <c r="K179" s="139"/>
      <c r="L179" s="139"/>
      <c r="M179" s="139"/>
      <c r="N179" s="138"/>
      <c r="O179" s="138"/>
      <c r="P179" s="138"/>
      <c r="Q179" s="138"/>
    </row>
    <row r="180" spans="1:17" ht="12.75" customHeight="1">
      <c r="A180" s="145"/>
      <c r="B180" s="145"/>
      <c r="C180" s="145"/>
      <c r="D180" s="145"/>
      <c r="E180" s="144" t="s">
        <v>22</v>
      </c>
      <c r="F180" s="144">
        <v>2.5</v>
      </c>
      <c r="G180" s="144">
        <v>2.5</v>
      </c>
      <c r="H180" s="144">
        <v>2.7</v>
      </c>
      <c r="I180" s="144">
        <v>2.7</v>
      </c>
      <c r="J180" s="139"/>
      <c r="K180" s="139"/>
      <c r="L180" s="139"/>
      <c r="M180" s="139"/>
      <c r="N180" s="138"/>
      <c r="O180" s="138"/>
      <c r="P180" s="138"/>
      <c r="Q180" s="138"/>
    </row>
    <row r="181" spans="1:17" ht="12.75" customHeight="1">
      <c r="A181" s="145"/>
      <c r="B181" s="145"/>
      <c r="C181" s="145"/>
      <c r="D181" s="145"/>
      <c r="E181" s="144" t="s">
        <v>34</v>
      </c>
      <c r="F181" s="144">
        <v>6</v>
      </c>
      <c r="G181" s="144">
        <v>6</v>
      </c>
      <c r="H181" s="144">
        <v>6.5</v>
      </c>
      <c r="I181" s="144">
        <v>6.5</v>
      </c>
      <c r="J181" s="139"/>
      <c r="K181" s="139"/>
      <c r="L181" s="139"/>
      <c r="M181" s="139"/>
      <c r="N181" s="138"/>
      <c r="O181" s="138"/>
      <c r="P181" s="138"/>
      <c r="Q181" s="138"/>
    </row>
    <row r="182" spans="1:17" ht="12.75" customHeight="1">
      <c r="A182" s="146">
        <v>426</v>
      </c>
      <c r="B182" s="155" t="s">
        <v>121</v>
      </c>
      <c r="C182" s="155">
        <v>150</v>
      </c>
      <c r="D182" s="155">
        <v>180</v>
      </c>
      <c r="E182" s="155" t="s">
        <v>36</v>
      </c>
      <c r="F182" s="155">
        <v>198</v>
      </c>
      <c r="G182" s="155">
        <v>148.5</v>
      </c>
      <c r="H182" s="155">
        <v>227.6</v>
      </c>
      <c r="I182" s="155">
        <v>178.2</v>
      </c>
      <c r="J182" s="153">
        <v>2.85</v>
      </c>
      <c r="K182" s="153">
        <v>7.35</v>
      </c>
      <c r="L182" s="153">
        <v>19.05</v>
      </c>
      <c r="M182" s="153">
        <v>153</v>
      </c>
      <c r="N182" s="153">
        <v>3.42</v>
      </c>
      <c r="O182" s="153">
        <v>8.82</v>
      </c>
      <c r="P182" s="153">
        <v>22.86</v>
      </c>
      <c r="Q182" s="153">
        <v>183</v>
      </c>
    </row>
    <row r="183" spans="1:17" ht="12.75" customHeight="1">
      <c r="A183" s="146"/>
      <c r="B183" s="146"/>
      <c r="C183" s="146"/>
      <c r="D183" s="146"/>
      <c r="E183" s="146" t="s">
        <v>46</v>
      </c>
      <c r="F183" s="146">
        <v>6.5</v>
      </c>
      <c r="G183" s="146">
        <v>6.5</v>
      </c>
      <c r="H183" s="146">
        <v>8</v>
      </c>
      <c r="I183" s="146">
        <v>8</v>
      </c>
      <c r="J183" s="153"/>
      <c r="K183" s="153"/>
      <c r="L183" s="153"/>
      <c r="M183" s="153"/>
      <c r="N183" s="169"/>
      <c r="O183" s="169"/>
      <c r="P183" s="169"/>
      <c r="Q183" s="169"/>
    </row>
    <row r="184" spans="1:17" ht="12.75" customHeight="1">
      <c r="A184" s="146">
        <v>511</v>
      </c>
      <c r="B184" s="146" t="s">
        <v>122</v>
      </c>
      <c r="C184" s="146">
        <v>200</v>
      </c>
      <c r="D184" s="146">
        <v>200</v>
      </c>
      <c r="E184" s="146" t="s">
        <v>123</v>
      </c>
      <c r="F184" s="146">
        <v>32</v>
      </c>
      <c r="G184" s="146">
        <v>30</v>
      </c>
      <c r="H184" s="146">
        <v>32</v>
      </c>
      <c r="I184" s="146">
        <v>30</v>
      </c>
      <c r="J184" s="153">
        <v>0.3</v>
      </c>
      <c r="K184" s="153">
        <v>0.1</v>
      </c>
      <c r="L184" s="153">
        <v>17.2</v>
      </c>
      <c r="M184" s="153">
        <v>71</v>
      </c>
      <c r="N184" s="153">
        <v>0.3</v>
      </c>
      <c r="O184" s="153">
        <v>0.1</v>
      </c>
      <c r="P184" s="153">
        <v>17.2</v>
      </c>
      <c r="Q184" s="153">
        <v>71</v>
      </c>
    </row>
    <row r="185" spans="1:17" ht="12.75" customHeight="1">
      <c r="A185" s="152"/>
      <c r="B185" s="146"/>
      <c r="C185" s="152"/>
      <c r="D185" s="146"/>
      <c r="E185" s="146" t="s">
        <v>22</v>
      </c>
      <c r="F185" s="146">
        <v>14</v>
      </c>
      <c r="G185" s="146">
        <v>14</v>
      </c>
      <c r="H185" s="146">
        <v>14</v>
      </c>
      <c r="I185" s="146">
        <v>14</v>
      </c>
      <c r="J185" s="151"/>
      <c r="K185" s="151"/>
      <c r="L185" s="151"/>
      <c r="M185" s="151"/>
      <c r="N185" s="174"/>
      <c r="O185" s="174"/>
      <c r="P185" s="174"/>
      <c r="Q185" s="174"/>
    </row>
    <row r="186" spans="1:17" ht="12.75" customHeight="1">
      <c r="A186" s="152"/>
      <c r="B186" s="146"/>
      <c r="C186" s="152"/>
      <c r="D186" s="146"/>
      <c r="E186" s="146" t="s">
        <v>21</v>
      </c>
      <c r="F186" s="146">
        <v>160</v>
      </c>
      <c r="G186" s="146">
        <v>160</v>
      </c>
      <c r="H186" s="146">
        <v>160</v>
      </c>
      <c r="I186" s="146">
        <v>160</v>
      </c>
      <c r="J186" s="151"/>
      <c r="K186" s="151"/>
      <c r="L186" s="151"/>
      <c r="M186" s="151"/>
      <c r="N186" s="174"/>
      <c r="O186" s="174"/>
      <c r="P186" s="174"/>
      <c r="Q186" s="174"/>
    </row>
    <row r="187" spans="1:17" ht="12.75" customHeight="1">
      <c r="A187" s="146">
        <v>108</v>
      </c>
      <c r="B187" s="146" t="s">
        <v>25</v>
      </c>
      <c r="C187" s="146">
        <v>60</v>
      </c>
      <c r="D187" s="146">
        <v>70</v>
      </c>
      <c r="E187" s="146" t="s">
        <v>26</v>
      </c>
      <c r="F187" s="146">
        <v>60</v>
      </c>
      <c r="G187" s="146">
        <v>60</v>
      </c>
      <c r="H187" s="146">
        <v>70</v>
      </c>
      <c r="I187" s="146">
        <v>70</v>
      </c>
      <c r="J187" s="153">
        <v>4.56</v>
      </c>
      <c r="K187" s="153">
        <v>0.48</v>
      </c>
      <c r="L187" s="153">
        <v>29.52</v>
      </c>
      <c r="M187" s="153">
        <v>141</v>
      </c>
      <c r="N187" s="153">
        <v>5.32</v>
      </c>
      <c r="O187" s="153">
        <v>0.56</v>
      </c>
      <c r="P187" s="153">
        <v>34.44</v>
      </c>
      <c r="Q187" s="153">
        <v>164.5</v>
      </c>
    </row>
    <row r="188" spans="1:17" ht="12.75" customHeight="1">
      <c r="A188" s="146">
        <v>109</v>
      </c>
      <c r="B188" s="146" t="s">
        <v>53</v>
      </c>
      <c r="C188" s="146">
        <v>50</v>
      </c>
      <c r="D188" s="146">
        <v>70</v>
      </c>
      <c r="E188" s="146" t="s">
        <v>54</v>
      </c>
      <c r="F188" s="146">
        <v>50</v>
      </c>
      <c r="G188" s="146">
        <v>50</v>
      </c>
      <c r="H188" s="146">
        <v>70</v>
      </c>
      <c r="I188" s="146">
        <v>70</v>
      </c>
      <c r="J188" s="153">
        <v>3.3</v>
      </c>
      <c r="K188" s="153">
        <v>0.6</v>
      </c>
      <c r="L188" s="153">
        <v>16.7</v>
      </c>
      <c r="M188" s="153">
        <v>87</v>
      </c>
      <c r="N188" s="153">
        <v>4.62</v>
      </c>
      <c r="O188" s="153">
        <v>7.3</v>
      </c>
      <c r="P188" s="153">
        <v>23.38</v>
      </c>
      <c r="Q188" s="153">
        <v>121.8</v>
      </c>
    </row>
    <row r="189" spans="1:17" ht="12.75" customHeight="1">
      <c r="A189" s="231" t="s">
        <v>55</v>
      </c>
      <c r="B189" s="231"/>
      <c r="C189" s="231"/>
      <c r="D189" s="231"/>
      <c r="E189" s="231"/>
      <c r="F189" s="231"/>
      <c r="G189" s="231"/>
      <c r="H189" s="231"/>
      <c r="I189" s="231"/>
      <c r="J189" s="172">
        <f aca="true" t="shared" si="9" ref="J189:Q189">SUM(J166:J188)</f>
        <v>30.09</v>
      </c>
      <c r="K189" s="172">
        <f t="shared" si="9"/>
        <v>27.900000000000002</v>
      </c>
      <c r="L189" s="172">
        <f t="shared" si="9"/>
        <v>104.02</v>
      </c>
      <c r="M189" s="172">
        <f t="shared" si="9"/>
        <v>808.55</v>
      </c>
      <c r="N189" s="172">
        <f t="shared" si="9"/>
        <v>34.870000000000005</v>
      </c>
      <c r="O189" s="172">
        <f t="shared" si="9"/>
        <v>41.72</v>
      </c>
      <c r="P189" s="172">
        <f t="shared" si="9"/>
        <v>125.14999999999999</v>
      </c>
      <c r="Q189" s="172">
        <f t="shared" si="9"/>
        <v>932.5</v>
      </c>
    </row>
    <row r="190" spans="1:17" ht="15" customHeight="1">
      <c r="A190" s="231" t="s">
        <v>56</v>
      </c>
      <c r="B190" s="231"/>
      <c r="C190" s="231"/>
      <c r="D190" s="231"/>
      <c r="E190" s="231"/>
      <c r="F190" s="231"/>
      <c r="G190" s="231"/>
      <c r="H190" s="231"/>
      <c r="I190" s="231"/>
      <c r="J190" s="175">
        <f>J189+J164</f>
        <v>56.7</v>
      </c>
      <c r="K190" s="175">
        <f aca="true" t="shared" si="10" ref="K190:Q190">K189+K164</f>
        <v>45.22</v>
      </c>
      <c r="L190" s="175">
        <f t="shared" si="10"/>
        <v>186.17000000000002</v>
      </c>
      <c r="M190" s="175">
        <f t="shared" si="10"/>
        <v>1368.35</v>
      </c>
      <c r="N190" s="175">
        <f t="shared" si="10"/>
        <v>62.63000000000001</v>
      </c>
      <c r="O190" s="175">
        <f t="shared" si="10"/>
        <v>63.019999999999996</v>
      </c>
      <c r="P190" s="175">
        <f t="shared" si="10"/>
        <v>222.61</v>
      </c>
      <c r="Q190" s="175">
        <f t="shared" si="10"/>
        <v>1610</v>
      </c>
    </row>
    <row r="191" spans="1:17" ht="19.5" customHeight="1">
      <c r="A191" s="232" t="s">
        <v>124</v>
      </c>
      <c r="B191" s="232"/>
      <c r="C191" s="232"/>
      <c r="D191" s="232"/>
      <c r="E191" s="232"/>
      <c r="F191" s="232"/>
      <c r="G191" s="232"/>
      <c r="H191" s="232"/>
      <c r="I191" s="232"/>
      <c r="J191" s="232"/>
      <c r="K191" s="232"/>
      <c r="L191" s="232"/>
      <c r="M191" s="232"/>
      <c r="N191" s="232"/>
      <c r="O191" s="232"/>
      <c r="P191" s="232"/>
      <c r="Q191" s="232"/>
    </row>
    <row r="192" spans="1:17" ht="18.75" customHeight="1">
      <c r="A192" s="230" t="s">
        <v>16</v>
      </c>
      <c r="B192" s="230"/>
      <c r="C192" s="230"/>
      <c r="D192" s="230"/>
      <c r="E192" s="176"/>
      <c r="F192" s="176"/>
      <c r="G192" s="176"/>
      <c r="H192" s="176"/>
      <c r="I192" s="176"/>
      <c r="J192" s="176"/>
      <c r="K192" s="176"/>
      <c r="L192" s="176"/>
      <c r="M192" s="176"/>
      <c r="N192" s="159"/>
      <c r="O192" s="159"/>
      <c r="P192" s="159"/>
      <c r="Q192" s="159"/>
    </row>
    <row r="193" spans="1:17" ht="12.75" customHeight="1">
      <c r="A193" s="155">
        <v>19</v>
      </c>
      <c r="B193" s="144" t="s">
        <v>294</v>
      </c>
      <c r="C193" s="144">
        <v>60</v>
      </c>
      <c r="D193" s="146">
        <v>100</v>
      </c>
      <c r="E193" s="144" t="s">
        <v>295</v>
      </c>
      <c r="F193" s="144">
        <v>71</v>
      </c>
      <c r="G193" s="144">
        <v>60</v>
      </c>
      <c r="H193" s="144">
        <v>118</v>
      </c>
      <c r="I193" s="144">
        <v>100</v>
      </c>
      <c r="J193" s="135">
        <v>1.91</v>
      </c>
      <c r="K193" s="135">
        <v>0.18</v>
      </c>
      <c r="L193" s="135">
        <v>3.87</v>
      </c>
      <c r="M193" s="135">
        <v>31.8</v>
      </c>
      <c r="N193" s="135">
        <v>3.19</v>
      </c>
      <c r="O193" s="135">
        <v>0.3</v>
      </c>
      <c r="P193" s="135">
        <v>6.45</v>
      </c>
      <c r="Q193" s="135">
        <v>53</v>
      </c>
    </row>
    <row r="194" spans="1:17" ht="12.75" customHeight="1">
      <c r="A194" s="173"/>
      <c r="B194" s="144" t="s">
        <v>293</v>
      </c>
      <c r="C194" s="145"/>
      <c r="D194" s="177" t="s">
        <v>87</v>
      </c>
      <c r="E194" s="144"/>
      <c r="F194" s="144"/>
      <c r="G194" s="144"/>
      <c r="H194" s="144"/>
      <c r="I194" s="144"/>
      <c r="J194" s="135"/>
      <c r="K194" s="135"/>
      <c r="L194" s="135"/>
      <c r="M194" s="135"/>
      <c r="N194" s="135"/>
      <c r="O194" s="135"/>
      <c r="P194" s="135"/>
      <c r="Q194" s="135"/>
    </row>
    <row r="195" spans="1:17" ht="12.75" customHeight="1">
      <c r="A195" s="144">
        <v>301</v>
      </c>
      <c r="B195" s="155" t="s">
        <v>127</v>
      </c>
      <c r="C195" s="155">
        <v>150</v>
      </c>
      <c r="D195" s="155">
        <v>200</v>
      </c>
      <c r="E195" s="144" t="s">
        <v>43</v>
      </c>
      <c r="F195" s="144">
        <v>106</v>
      </c>
      <c r="G195" s="144">
        <v>92.3</v>
      </c>
      <c r="H195" s="144">
        <v>141.5</v>
      </c>
      <c r="I195" s="144">
        <v>123</v>
      </c>
      <c r="J195" s="135">
        <v>12.9</v>
      </c>
      <c r="K195" s="135">
        <v>20</v>
      </c>
      <c r="L195" s="135">
        <v>3.46</v>
      </c>
      <c r="M195" s="135">
        <v>244.6</v>
      </c>
      <c r="N195" s="135">
        <v>17.2</v>
      </c>
      <c r="O195" s="135">
        <v>26.7</v>
      </c>
      <c r="P195" s="135">
        <v>4.61</v>
      </c>
      <c r="Q195" s="135">
        <v>293.5</v>
      </c>
    </row>
    <row r="196" spans="1:17" ht="12.75" customHeight="1">
      <c r="A196" s="144"/>
      <c r="B196" s="155"/>
      <c r="C196" s="155"/>
      <c r="D196" s="155"/>
      <c r="E196" s="144" t="s">
        <v>128</v>
      </c>
      <c r="F196" s="144">
        <v>58</v>
      </c>
      <c r="G196" s="144">
        <v>58</v>
      </c>
      <c r="H196" s="144">
        <v>77</v>
      </c>
      <c r="I196" s="144">
        <v>77</v>
      </c>
      <c r="J196" s="135"/>
      <c r="K196" s="135"/>
      <c r="L196" s="135"/>
      <c r="M196" s="135"/>
      <c r="N196" s="156"/>
      <c r="O196" s="156"/>
      <c r="P196" s="156"/>
      <c r="Q196" s="156"/>
    </row>
    <row r="197" spans="1:17" ht="12.75" customHeight="1">
      <c r="A197" s="144"/>
      <c r="B197" s="144"/>
      <c r="C197" s="144"/>
      <c r="D197" s="144"/>
      <c r="E197" s="144" t="s">
        <v>46</v>
      </c>
      <c r="F197" s="144">
        <v>5.5</v>
      </c>
      <c r="G197" s="144">
        <v>5.5</v>
      </c>
      <c r="H197" s="144">
        <v>7</v>
      </c>
      <c r="I197" s="144">
        <v>7</v>
      </c>
      <c r="J197" s="135"/>
      <c r="K197" s="135"/>
      <c r="L197" s="135"/>
      <c r="M197" s="135"/>
      <c r="N197" s="156"/>
      <c r="O197" s="156"/>
      <c r="P197" s="156"/>
      <c r="Q197" s="156"/>
    </row>
    <row r="198" spans="1:17" ht="12.75" customHeight="1">
      <c r="A198" s="144">
        <v>496</v>
      </c>
      <c r="B198" s="144" t="s">
        <v>23</v>
      </c>
      <c r="C198" s="144">
        <v>200</v>
      </c>
      <c r="D198" s="144">
        <v>200</v>
      </c>
      <c r="E198" s="144" t="s">
        <v>24</v>
      </c>
      <c r="F198" s="144">
        <v>2.5</v>
      </c>
      <c r="G198" s="144">
        <v>2.5</v>
      </c>
      <c r="H198" s="144">
        <v>2.5</v>
      </c>
      <c r="I198" s="144">
        <v>2.5</v>
      </c>
      <c r="J198" s="135">
        <v>3.6</v>
      </c>
      <c r="K198" s="135">
        <v>3.3</v>
      </c>
      <c r="L198" s="135">
        <v>25</v>
      </c>
      <c r="M198" s="135">
        <v>144</v>
      </c>
      <c r="N198" s="135">
        <v>3.6</v>
      </c>
      <c r="O198" s="135">
        <v>3.3</v>
      </c>
      <c r="P198" s="135">
        <v>25</v>
      </c>
      <c r="Q198" s="135">
        <v>144</v>
      </c>
    </row>
    <row r="199" spans="1:17" ht="12.75" customHeight="1">
      <c r="A199" s="144"/>
      <c r="B199" s="144"/>
      <c r="C199" s="144"/>
      <c r="D199" s="144"/>
      <c r="E199" s="144" t="s">
        <v>18</v>
      </c>
      <c r="F199" s="144">
        <v>100</v>
      </c>
      <c r="G199" s="144">
        <v>100</v>
      </c>
      <c r="H199" s="144">
        <v>100</v>
      </c>
      <c r="I199" s="144">
        <v>100</v>
      </c>
      <c r="J199" s="135"/>
      <c r="K199" s="135"/>
      <c r="L199" s="135"/>
      <c r="M199" s="135"/>
      <c r="N199" s="156"/>
      <c r="O199" s="156"/>
      <c r="P199" s="156"/>
      <c r="Q199" s="156"/>
    </row>
    <row r="200" spans="1:17" ht="12.75" customHeight="1">
      <c r="A200" s="144"/>
      <c r="B200" s="144"/>
      <c r="C200" s="144"/>
      <c r="D200" s="144"/>
      <c r="E200" s="144" t="s">
        <v>22</v>
      </c>
      <c r="F200" s="144">
        <v>14</v>
      </c>
      <c r="G200" s="144">
        <v>14</v>
      </c>
      <c r="H200" s="144">
        <v>14</v>
      </c>
      <c r="I200" s="144">
        <v>14</v>
      </c>
      <c r="J200" s="135"/>
      <c r="K200" s="135"/>
      <c r="L200" s="135"/>
      <c r="M200" s="135"/>
      <c r="N200" s="138"/>
      <c r="O200" s="138"/>
      <c r="P200" s="138"/>
      <c r="Q200" s="138"/>
    </row>
    <row r="201" spans="1:17" ht="12.75" customHeight="1">
      <c r="A201" s="144">
        <v>108</v>
      </c>
      <c r="B201" s="144" t="s">
        <v>25</v>
      </c>
      <c r="C201" s="144">
        <v>40</v>
      </c>
      <c r="D201" s="144">
        <v>40</v>
      </c>
      <c r="E201" s="144" t="s">
        <v>26</v>
      </c>
      <c r="F201" s="144">
        <v>40</v>
      </c>
      <c r="G201" s="144">
        <v>40</v>
      </c>
      <c r="H201" s="144">
        <v>40</v>
      </c>
      <c r="I201" s="144">
        <v>40</v>
      </c>
      <c r="J201" s="135">
        <v>3.04</v>
      </c>
      <c r="K201" s="135">
        <v>0.32</v>
      </c>
      <c r="L201" s="135">
        <v>19.68</v>
      </c>
      <c r="M201" s="135">
        <v>94</v>
      </c>
      <c r="N201" s="135">
        <v>3.04</v>
      </c>
      <c r="O201" s="135">
        <v>0.32</v>
      </c>
      <c r="P201" s="135">
        <v>19.68</v>
      </c>
      <c r="Q201" s="135">
        <v>94</v>
      </c>
    </row>
    <row r="202" spans="1:17" ht="12.75" customHeight="1">
      <c r="A202" s="144">
        <v>105</v>
      </c>
      <c r="B202" s="144" t="s">
        <v>70</v>
      </c>
      <c r="C202" s="147" t="s">
        <v>28</v>
      </c>
      <c r="D202" s="144">
        <v>10</v>
      </c>
      <c r="E202" s="144" t="s">
        <v>46</v>
      </c>
      <c r="F202" s="144">
        <v>10</v>
      </c>
      <c r="G202" s="144">
        <v>10</v>
      </c>
      <c r="H202" s="144">
        <v>10</v>
      </c>
      <c r="I202" s="144">
        <v>10</v>
      </c>
      <c r="J202" s="135">
        <v>0.05</v>
      </c>
      <c r="K202" s="135">
        <v>8.25</v>
      </c>
      <c r="L202" s="135">
        <v>0.08</v>
      </c>
      <c r="M202" s="135">
        <v>74.8</v>
      </c>
      <c r="N202" s="135">
        <v>0.05</v>
      </c>
      <c r="O202" s="135">
        <v>8.25</v>
      </c>
      <c r="P202" s="135">
        <v>0.08</v>
      </c>
      <c r="Q202" s="135">
        <v>74.8</v>
      </c>
    </row>
    <row r="203" spans="1:17" ht="12.75" customHeight="1">
      <c r="A203" s="223" t="s">
        <v>30</v>
      </c>
      <c r="B203" s="223"/>
      <c r="C203" s="223"/>
      <c r="D203" s="223"/>
      <c r="E203" s="223"/>
      <c r="F203" s="223"/>
      <c r="G203" s="223"/>
      <c r="H203" s="223"/>
      <c r="I203" s="223"/>
      <c r="J203" s="143">
        <f aca="true" t="shared" si="11" ref="J203:Q203">SUM(J193:J202)</f>
        <v>21.5</v>
      </c>
      <c r="K203" s="143">
        <f t="shared" si="11"/>
        <v>32.05</v>
      </c>
      <c r="L203" s="143">
        <f t="shared" si="11"/>
        <v>52.089999999999996</v>
      </c>
      <c r="M203" s="143">
        <f t="shared" si="11"/>
        <v>589.1999999999999</v>
      </c>
      <c r="N203" s="143">
        <f t="shared" si="11"/>
        <v>27.080000000000002</v>
      </c>
      <c r="O203" s="143">
        <f t="shared" si="11"/>
        <v>38.870000000000005</v>
      </c>
      <c r="P203" s="143">
        <f t="shared" si="11"/>
        <v>55.82</v>
      </c>
      <c r="Q203" s="143">
        <f t="shared" si="11"/>
        <v>659.3</v>
      </c>
    </row>
    <row r="204" spans="1:17" ht="18.75" customHeight="1">
      <c r="A204" s="223" t="s">
        <v>31</v>
      </c>
      <c r="B204" s="223"/>
      <c r="C204" s="223"/>
      <c r="D204" s="223"/>
      <c r="E204" s="164"/>
      <c r="F204" s="164"/>
      <c r="G204" s="164"/>
      <c r="H204" s="164"/>
      <c r="I204" s="164"/>
      <c r="J204" s="143"/>
      <c r="K204" s="143"/>
      <c r="L204" s="143"/>
      <c r="M204" s="143"/>
      <c r="N204" s="140"/>
      <c r="O204" s="140"/>
      <c r="P204" s="140"/>
      <c r="Q204" s="140"/>
    </row>
    <row r="205" spans="1:17" ht="12.75" customHeight="1">
      <c r="A205" s="144">
        <v>66</v>
      </c>
      <c r="B205" s="144" t="s">
        <v>129</v>
      </c>
      <c r="C205" s="144">
        <v>60</v>
      </c>
      <c r="D205" s="144">
        <v>100</v>
      </c>
      <c r="E205" s="144" t="s">
        <v>36</v>
      </c>
      <c r="F205" s="144">
        <v>49.8</v>
      </c>
      <c r="G205" s="144">
        <v>36</v>
      </c>
      <c r="H205" s="144">
        <v>83</v>
      </c>
      <c r="I205" s="144">
        <v>60</v>
      </c>
      <c r="J205" s="135">
        <v>1.02</v>
      </c>
      <c r="K205" s="135">
        <v>3.18</v>
      </c>
      <c r="L205" s="135">
        <v>6.36</v>
      </c>
      <c r="M205" s="135">
        <v>57.6</v>
      </c>
      <c r="N205" s="135">
        <v>1.7</v>
      </c>
      <c r="O205" s="135">
        <v>5.3</v>
      </c>
      <c r="P205" s="135">
        <v>10.6</v>
      </c>
      <c r="Q205" s="135">
        <v>96</v>
      </c>
    </row>
    <row r="206" spans="1:17" ht="12.75" customHeight="1">
      <c r="A206" s="150"/>
      <c r="B206" s="144" t="s">
        <v>130</v>
      </c>
      <c r="C206" s="150"/>
      <c r="D206" s="144"/>
      <c r="E206" s="144" t="s">
        <v>131</v>
      </c>
      <c r="F206" s="144">
        <v>8.4</v>
      </c>
      <c r="G206" s="144">
        <v>6.6</v>
      </c>
      <c r="H206" s="144">
        <v>14</v>
      </c>
      <c r="I206" s="144">
        <v>11</v>
      </c>
      <c r="J206" s="135"/>
      <c r="K206" s="135"/>
      <c r="L206" s="135"/>
      <c r="M206" s="135"/>
      <c r="N206" s="156"/>
      <c r="O206" s="156"/>
      <c r="P206" s="156"/>
      <c r="Q206" s="156"/>
    </row>
    <row r="207" spans="1:17" ht="12.75" customHeight="1">
      <c r="A207" s="150"/>
      <c r="B207" s="150"/>
      <c r="C207" s="150"/>
      <c r="D207" s="144"/>
      <c r="E207" s="144" t="s">
        <v>74</v>
      </c>
      <c r="F207" s="144">
        <v>12</v>
      </c>
      <c r="G207" s="144">
        <v>7.8</v>
      </c>
      <c r="H207" s="144">
        <v>20</v>
      </c>
      <c r="I207" s="144">
        <v>13</v>
      </c>
      <c r="J207" s="135"/>
      <c r="K207" s="135"/>
      <c r="L207" s="135"/>
      <c r="M207" s="135"/>
      <c r="N207" s="156"/>
      <c r="O207" s="156"/>
      <c r="P207" s="156"/>
      <c r="Q207" s="156"/>
    </row>
    <row r="208" spans="1:17" ht="12.75" customHeight="1">
      <c r="A208" s="150"/>
      <c r="B208" s="150"/>
      <c r="C208" s="150"/>
      <c r="D208" s="144"/>
      <c r="E208" s="144" t="s">
        <v>38</v>
      </c>
      <c r="F208" s="144">
        <v>8.4</v>
      </c>
      <c r="G208" s="144">
        <v>6.6</v>
      </c>
      <c r="H208" s="144">
        <v>14</v>
      </c>
      <c r="I208" s="144">
        <v>11</v>
      </c>
      <c r="J208" s="135"/>
      <c r="K208" s="135"/>
      <c r="L208" s="135"/>
      <c r="M208" s="135"/>
      <c r="N208" s="156"/>
      <c r="O208" s="156"/>
      <c r="P208" s="156"/>
      <c r="Q208" s="156"/>
    </row>
    <row r="209" spans="1:17" ht="12.75" customHeight="1">
      <c r="A209" s="150"/>
      <c r="B209" s="150"/>
      <c r="C209" s="150"/>
      <c r="D209" s="144"/>
      <c r="E209" s="144" t="s">
        <v>34</v>
      </c>
      <c r="F209" s="144">
        <v>3</v>
      </c>
      <c r="G209" s="144">
        <v>3</v>
      </c>
      <c r="H209" s="144">
        <v>5</v>
      </c>
      <c r="I209" s="144">
        <v>5</v>
      </c>
      <c r="J209" s="135"/>
      <c r="K209" s="135"/>
      <c r="L209" s="135"/>
      <c r="M209" s="135"/>
      <c r="N209" s="156"/>
      <c r="O209" s="156"/>
      <c r="P209" s="156"/>
      <c r="Q209" s="156"/>
    </row>
    <row r="210" spans="1:17" ht="12.75" customHeight="1">
      <c r="A210" s="208">
        <v>156</v>
      </c>
      <c r="B210" s="208" t="s">
        <v>75</v>
      </c>
      <c r="C210" s="208">
        <v>200</v>
      </c>
      <c r="D210" s="208">
        <v>250</v>
      </c>
      <c r="E210" s="208" t="s">
        <v>76</v>
      </c>
      <c r="F210" s="208"/>
      <c r="G210" s="208">
        <v>20</v>
      </c>
      <c r="H210" s="208"/>
      <c r="I210" s="208">
        <v>24</v>
      </c>
      <c r="J210" s="209">
        <v>2.04</v>
      </c>
      <c r="K210" s="209">
        <v>4.46</v>
      </c>
      <c r="L210" s="209">
        <v>11.12</v>
      </c>
      <c r="M210" s="209">
        <v>88.8</v>
      </c>
      <c r="N210" s="209">
        <v>2.55</v>
      </c>
      <c r="O210" s="209">
        <v>5.85</v>
      </c>
      <c r="P210" s="209">
        <v>13.9</v>
      </c>
      <c r="Q210" s="209">
        <v>101</v>
      </c>
    </row>
    <row r="211" spans="1:17" ht="12.75" customHeight="1">
      <c r="A211" s="208">
        <v>404</v>
      </c>
      <c r="B211" s="208" t="s">
        <v>77</v>
      </c>
      <c r="C211" s="208">
        <v>20</v>
      </c>
      <c r="D211" s="208">
        <v>20</v>
      </c>
      <c r="E211" s="208" t="s">
        <v>47</v>
      </c>
      <c r="F211" s="208">
        <v>17</v>
      </c>
      <c r="G211" s="208">
        <v>17</v>
      </c>
      <c r="H211" s="208">
        <v>21.5</v>
      </c>
      <c r="I211" s="208">
        <v>21.5</v>
      </c>
      <c r="J211" s="209"/>
      <c r="K211" s="209"/>
      <c r="L211" s="209"/>
      <c r="M211" s="209"/>
      <c r="N211" s="210"/>
      <c r="O211" s="210"/>
      <c r="P211" s="210"/>
      <c r="Q211" s="210"/>
    </row>
    <row r="212" spans="1:17" ht="12.75" customHeight="1">
      <c r="A212" s="208"/>
      <c r="B212" s="208"/>
      <c r="C212" s="208"/>
      <c r="D212" s="208"/>
      <c r="E212" s="208" t="s">
        <v>43</v>
      </c>
      <c r="F212" s="208">
        <v>4.6</v>
      </c>
      <c r="G212" s="208">
        <v>4</v>
      </c>
      <c r="H212" s="208">
        <v>5.75</v>
      </c>
      <c r="I212" s="208">
        <v>5</v>
      </c>
      <c r="J212" s="209"/>
      <c r="K212" s="209"/>
      <c r="L212" s="209"/>
      <c r="M212" s="209"/>
      <c r="N212" s="210"/>
      <c r="O212" s="210"/>
      <c r="P212" s="210"/>
      <c r="Q212" s="210"/>
    </row>
    <row r="213" spans="1:17" ht="12.75" customHeight="1">
      <c r="A213" s="208"/>
      <c r="B213" s="208"/>
      <c r="C213" s="208"/>
      <c r="D213" s="208"/>
      <c r="E213" s="208" t="s">
        <v>21</v>
      </c>
      <c r="F213" s="208">
        <v>2.8</v>
      </c>
      <c r="G213" s="208">
        <v>2.8</v>
      </c>
      <c r="H213" s="208">
        <v>3.5</v>
      </c>
      <c r="I213" s="208">
        <v>3.5</v>
      </c>
      <c r="J213" s="209"/>
      <c r="K213" s="209"/>
      <c r="L213" s="209"/>
      <c r="M213" s="209"/>
      <c r="N213" s="210"/>
      <c r="O213" s="210"/>
      <c r="P213" s="210"/>
      <c r="Q213" s="210"/>
    </row>
    <row r="214" spans="1:17" ht="12.75" customHeight="1">
      <c r="A214" s="208"/>
      <c r="B214" s="208"/>
      <c r="C214" s="208"/>
      <c r="D214" s="208"/>
      <c r="E214" s="208" t="s">
        <v>39</v>
      </c>
      <c r="F214" s="208">
        <v>9.6</v>
      </c>
      <c r="G214" s="208">
        <v>8</v>
      </c>
      <c r="H214" s="208">
        <v>12</v>
      </c>
      <c r="I214" s="208">
        <v>10</v>
      </c>
      <c r="J214" s="209"/>
      <c r="K214" s="209"/>
      <c r="L214" s="209"/>
      <c r="M214" s="209"/>
      <c r="N214" s="210"/>
      <c r="O214" s="210"/>
      <c r="P214" s="210"/>
      <c r="Q214" s="210"/>
    </row>
    <row r="215" spans="1:17" ht="12.75" customHeight="1">
      <c r="A215" s="208"/>
      <c r="B215" s="208"/>
      <c r="C215" s="208"/>
      <c r="D215" s="208"/>
      <c r="E215" s="208" t="s">
        <v>46</v>
      </c>
      <c r="F215" s="208">
        <v>3.5</v>
      </c>
      <c r="G215" s="208">
        <v>3.5</v>
      </c>
      <c r="H215" s="208">
        <v>5</v>
      </c>
      <c r="I215" s="208">
        <v>5</v>
      </c>
      <c r="J215" s="209"/>
      <c r="K215" s="209"/>
      <c r="L215" s="209"/>
      <c r="M215" s="209"/>
      <c r="N215" s="210"/>
      <c r="O215" s="210"/>
      <c r="P215" s="210"/>
      <c r="Q215" s="210"/>
    </row>
    <row r="216" spans="1:17" ht="12.75" customHeight="1">
      <c r="A216" s="208"/>
      <c r="B216" s="208"/>
      <c r="C216" s="208"/>
      <c r="D216" s="208"/>
      <c r="E216" s="208" t="s">
        <v>78</v>
      </c>
      <c r="F216" s="208">
        <v>32</v>
      </c>
      <c r="G216" s="208">
        <v>20</v>
      </c>
      <c r="H216" s="208">
        <v>32</v>
      </c>
      <c r="I216" s="208">
        <v>20</v>
      </c>
      <c r="J216" s="216"/>
      <c r="K216" s="216"/>
      <c r="L216" s="216"/>
      <c r="M216" s="216"/>
      <c r="N216" s="216"/>
      <c r="O216" s="216"/>
      <c r="P216" s="216"/>
      <c r="Q216" s="216"/>
    </row>
    <row r="217" spans="1:17" ht="12.75" customHeight="1">
      <c r="A217" s="146">
        <v>381</v>
      </c>
      <c r="B217" s="144" t="s">
        <v>275</v>
      </c>
      <c r="C217" s="146">
        <v>80</v>
      </c>
      <c r="D217" s="146">
        <v>100</v>
      </c>
      <c r="E217" s="146" t="s">
        <v>42</v>
      </c>
      <c r="F217" s="146">
        <v>90.4</v>
      </c>
      <c r="G217" s="146">
        <v>66.4</v>
      </c>
      <c r="H217" s="146">
        <v>113</v>
      </c>
      <c r="I217" s="146">
        <v>83</v>
      </c>
      <c r="J217" s="153">
        <v>12.16</v>
      </c>
      <c r="K217" s="153">
        <v>13.92</v>
      </c>
      <c r="L217" s="153">
        <v>1.84</v>
      </c>
      <c r="M217" s="153">
        <v>181.6</v>
      </c>
      <c r="N217" s="135">
        <v>15.2</v>
      </c>
      <c r="O217" s="135">
        <v>17.4</v>
      </c>
      <c r="P217" s="135">
        <v>2.3</v>
      </c>
      <c r="Q217" s="153">
        <v>227</v>
      </c>
    </row>
    <row r="218" spans="1:17" ht="12.75" customHeight="1">
      <c r="A218" s="146"/>
      <c r="B218" s="145"/>
      <c r="C218" s="146"/>
      <c r="D218" s="146"/>
      <c r="E218" s="146" t="s">
        <v>38</v>
      </c>
      <c r="F218" s="146">
        <v>4</v>
      </c>
      <c r="G218" s="146">
        <v>3.2</v>
      </c>
      <c r="H218" s="146">
        <v>5</v>
      </c>
      <c r="I218" s="146">
        <v>4</v>
      </c>
      <c r="J218" s="152"/>
      <c r="K218" s="152"/>
      <c r="L218" s="152"/>
      <c r="M218" s="152"/>
      <c r="N218" s="167"/>
      <c r="O218" s="167"/>
      <c r="P218" s="167"/>
      <c r="Q218" s="167"/>
    </row>
    <row r="219" spans="1:17" ht="12.75" customHeight="1">
      <c r="A219" s="146"/>
      <c r="B219" s="145"/>
      <c r="C219" s="146"/>
      <c r="D219" s="146"/>
      <c r="E219" s="146" t="s">
        <v>39</v>
      </c>
      <c r="F219" s="146">
        <v>4</v>
      </c>
      <c r="G219" s="146">
        <v>3.2</v>
      </c>
      <c r="H219" s="146">
        <v>5</v>
      </c>
      <c r="I219" s="146">
        <v>4</v>
      </c>
      <c r="J219" s="152"/>
      <c r="K219" s="152"/>
      <c r="L219" s="152"/>
      <c r="M219" s="152"/>
      <c r="N219" s="167"/>
      <c r="O219" s="167"/>
      <c r="P219" s="167"/>
      <c r="Q219" s="167"/>
    </row>
    <row r="220" spans="1:17" ht="12.75" customHeight="1">
      <c r="A220" s="146"/>
      <c r="B220" s="145"/>
      <c r="C220" s="146"/>
      <c r="D220" s="146"/>
      <c r="E220" s="146" t="s">
        <v>47</v>
      </c>
      <c r="F220" s="146">
        <v>1.6</v>
      </c>
      <c r="G220" s="146">
        <v>1.6</v>
      </c>
      <c r="H220" s="146">
        <v>2</v>
      </c>
      <c r="I220" s="146">
        <v>2</v>
      </c>
      <c r="J220" s="152"/>
      <c r="K220" s="152"/>
      <c r="L220" s="152"/>
      <c r="M220" s="152"/>
      <c r="N220" s="167"/>
      <c r="O220" s="167"/>
      <c r="P220" s="167"/>
      <c r="Q220" s="167"/>
    </row>
    <row r="221" spans="1:17" ht="12.75" customHeight="1">
      <c r="A221" s="146"/>
      <c r="B221" s="145"/>
      <c r="C221" s="146"/>
      <c r="D221" s="146"/>
      <c r="E221" s="146" t="s">
        <v>134</v>
      </c>
      <c r="F221" s="146">
        <v>5.6</v>
      </c>
      <c r="G221" s="146">
        <v>5.6</v>
      </c>
      <c r="H221" s="146">
        <v>6</v>
      </c>
      <c r="I221" s="146">
        <v>6</v>
      </c>
      <c r="J221" s="152"/>
      <c r="K221" s="152"/>
      <c r="L221" s="152"/>
      <c r="M221" s="152"/>
      <c r="N221" s="167"/>
      <c r="O221" s="167"/>
      <c r="P221" s="167"/>
      <c r="Q221" s="167"/>
    </row>
    <row r="222" spans="1:17" ht="12.75" customHeight="1">
      <c r="A222" s="146"/>
      <c r="B222" s="145"/>
      <c r="C222" s="146"/>
      <c r="D222" s="146"/>
      <c r="E222" s="146" t="s">
        <v>34</v>
      </c>
      <c r="F222" s="146">
        <v>3</v>
      </c>
      <c r="G222" s="146">
        <v>3</v>
      </c>
      <c r="H222" s="146">
        <v>4</v>
      </c>
      <c r="I222" s="146">
        <v>4</v>
      </c>
      <c r="J222" s="178"/>
      <c r="K222" s="178"/>
      <c r="L222" s="178"/>
      <c r="M222" s="178"/>
      <c r="N222" s="165"/>
      <c r="O222" s="165"/>
      <c r="P222" s="165"/>
      <c r="Q222" s="165"/>
    </row>
    <row r="223" spans="1:17" ht="12.75" customHeight="1">
      <c r="A223" s="144">
        <v>418</v>
      </c>
      <c r="B223" s="144" t="s">
        <v>276</v>
      </c>
      <c r="C223" s="144">
        <v>150</v>
      </c>
      <c r="D223" s="144">
        <v>180</v>
      </c>
      <c r="E223" s="144" t="s">
        <v>137</v>
      </c>
      <c r="F223" s="144">
        <v>76</v>
      </c>
      <c r="G223" s="144">
        <v>75.5</v>
      </c>
      <c r="H223" s="144">
        <v>90.9</v>
      </c>
      <c r="I223" s="144">
        <v>89</v>
      </c>
      <c r="J223" s="135">
        <v>14.62</v>
      </c>
      <c r="K223" s="135">
        <v>0</v>
      </c>
      <c r="L223" s="135">
        <v>29.1</v>
      </c>
      <c r="M223" s="135">
        <v>208.6</v>
      </c>
      <c r="N223" s="135">
        <v>17.5</v>
      </c>
      <c r="O223" s="135">
        <v>0</v>
      </c>
      <c r="P223" s="135">
        <v>34.92</v>
      </c>
      <c r="Q223" s="135">
        <v>223.3</v>
      </c>
    </row>
    <row r="224" spans="1:17" ht="12.75" customHeight="1">
      <c r="A224" s="144"/>
      <c r="B224" s="144"/>
      <c r="C224" s="144"/>
      <c r="D224" s="144"/>
      <c r="E224" s="144" t="s">
        <v>46</v>
      </c>
      <c r="F224" s="144">
        <v>3.7</v>
      </c>
      <c r="G224" s="144">
        <v>3.7</v>
      </c>
      <c r="H224" s="144">
        <v>4.5</v>
      </c>
      <c r="I224" s="144">
        <v>4.5</v>
      </c>
      <c r="J224" s="135"/>
      <c r="K224" s="135"/>
      <c r="L224" s="135"/>
      <c r="M224" s="135"/>
      <c r="N224" s="156"/>
      <c r="O224" s="156"/>
      <c r="P224" s="156"/>
      <c r="Q224" s="156"/>
    </row>
    <row r="225" spans="1:17" ht="12.75" customHeight="1">
      <c r="A225" s="144">
        <v>512</v>
      </c>
      <c r="B225" s="144" t="s">
        <v>138</v>
      </c>
      <c r="C225" s="144">
        <v>200</v>
      </c>
      <c r="D225" s="144">
        <v>200</v>
      </c>
      <c r="E225" s="144" t="s">
        <v>139</v>
      </c>
      <c r="F225" s="144">
        <v>20</v>
      </c>
      <c r="G225" s="144">
        <v>32</v>
      </c>
      <c r="H225" s="144">
        <v>20</v>
      </c>
      <c r="I225" s="144">
        <v>32</v>
      </c>
      <c r="J225" s="135">
        <v>0.3</v>
      </c>
      <c r="K225" s="135">
        <v>0</v>
      </c>
      <c r="L225" s="135">
        <v>20.1</v>
      </c>
      <c r="M225" s="135">
        <v>81</v>
      </c>
      <c r="N225" s="135">
        <v>0.3</v>
      </c>
      <c r="O225" s="135">
        <v>0</v>
      </c>
      <c r="P225" s="135">
        <v>20.1</v>
      </c>
      <c r="Q225" s="135">
        <v>81</v>
      </c>
    </row>
    <row r="226" spans="1:17" ht="12.75" customHeight="1">
      <c r="A226" s="150"/>
      <c r="B226" s="144"/>
      <c r="C226" s="150"/>
      <c r="D226" s="144"/>
      <c r="E226" s="144" t="s">
        <v>22</v>
      </c>
      <c r="F226" s="144">
        <v>14</v>
      </c>
      <c r="G226" s="144">
        <v>14</v>
      </c>
      <c r="H226" s="144">
        <v>14</v>
      </c>
      <c r="I226" s="144">
        <v>14</v>
      </c>
      <c r="J226" s="139"/>
      <c r="K226" s="139"/>
      <c r="L226" s="139"/>
      <c r="M226" s="139"/>
      <c r="N226" s="138"/>
      <c r="O226" s="138"/>
      <c r="P226" s="138"/>
      <c r="Q226" s="138"/>
    </row>
    <row r="227" spans="1:17" ht="12.75" customHeight="1">
      <c r="A227" s="144">
        <v>108</v>
      </c>
      <c r="B227" s="144" t="s">
        <v>25</v>
      </c>
      <c r="C227" s="144">
        <v>60</v>
      </c>
      <c r="D227" s="144">
        <v>60</v>
      </c>
      <c r="E227" s="144" t="s">
        <v>26</v>
      </c>
      <c r="F227" s="144">
        <v>60</v>
      </c>
      <c r="G227" s="144">
        <v>60</v>
      </c>
      <c r="H227" s="144">
        <v>60</v>
      </c>
      <c r="I227" s="144">
        <v>60</v>
      </c>
      <c r="J227" s="135">
        <v>4.56</v>
      </c>
      <c r="K227" s="135">
        <v>0.48</v>
      </c>
      <c r="L227" s="135">
        <v>29.52</v>
      </c>
      <c r="M227" s="135">
        <v>141</v>
      </c>
      <c r="N227" s="135">
        <v>4.56</v>
      </c>
      <c r="O227" s="135">
        <v>0.48</v>
      </c>
      <c r="P227" s="135">
        <v>29.52</v>
      </c>
      <c r="Q227" s="135">
        <v>141</v>
      </c>
    </row>
    <row r="228" spans="1:17" ht="12.75" customHeight="1">
      <c r="A228" s="144">
        <v>109</v>
      </c>
      <c r="B228" s="144" t="s">
        <v>53</v>
      </c>
      <c r="C228" s="144">
        <v>50</v>
      </c>
      <c r="D228" s="144">
        <v>70</v>
      </c>
      <c r="E228" s="144" t="s">
        <v>54</v>
      </c>
      <c r="F228" s="144">
        <v>50</v>
      </c>
      <c r="G228" s="144">
        <v>50</v>
      </c>
      <c r="H228" s="144">
        <v>70</v>
      </c>
      <c r="I228" s="144">
        <v>70</v>
      </c>
      <c r="J228" s="135">
        <v>3.3</v>
      </c>
      <c r="K228" s="135">
        <v>0.6</v>
      </c>
      <c r="L228" s="135">
        <v>16.7</v>
      </c>
      <c r="M228" s="135">
        <v>87</v>
      </c>
      <c r="N228" s="135">
        <v>4.62</v>
      </c>
      <c r="O228" s="135">
        <v>7.3</v>
      </c>
      <c r="P228" s="135">
        <v>23.38</v>
      </c>
      <c r="Q228" s="135">
        <v>121</v>
      </c>
    </row>
    <row r="229" spans="1:17" ht="12.75" customHeight="1">
      <c r="A229" s="144">
        <v>112</v>
      </c>
      <c r="B229" s="144" t="s">
        <v>140</v>
      </c>
      <c r="C229" s="147" t="s">
        <v>96</v>
      </c>
      <c r="D229" s="144">
        <v>100</v>
      </c>
      <c r="E229" s="144" t="s">
        <v>103</v>
      </c>
      <c r="F229" s="144">
        <v>100</v>
      </c>
      <c r="G229" s="144">
        <v>100</v>
      </c>
      <c r="H229" s="144">
        <v>100</v>
      </c>
      <c r="I229" s="144">
        <v>100</v>
      </c>
      <c r="J229" s="135">
        <v>0.4</v>
      </c>
      <c r="K229" s="135">
        <v>0.04</v>
      </c>
      <c r="L229" s="135">
        <v>9.8</v>
      </c>
      <c r="M229" s="135">
        <v>47</v>
      </c>
      <c r="N229" s="135">
        <v>0.4</v>
      </c>
      <c r="O229" s="135">
        <v>0.04</v>
      </c>
      <c r="P229" s="135">
        <v>9.8</v>
      </c>
      <c r="Q229" s="135">
        <v>47</v>
      </c>
    </row>
    <row r="230" spans="1:17" ht="18" customHeight="1">
      <c r="A230" s="223" t="s">
        <v>55</v>
      </c>
      <c r="B230" s="223"/>
      <c r="C230" s="223"/>
      <c r="D230" s="223"/>
      <c r="E230" s="223"/>
      <c r="F230" s="223"/>
      <c r="G230" s="223"/>
      <c r="H230" s="223"/>
      <c r="I230" s="223"/>
      <c r="J230" s="158">
        <f aca="true" t="shared" si="12" ref="J230:Q230">SUM(J205:J228)</f>
        <v>38</v>
      </c>
      <c r="K230" s="158">
        <f t="shared" si="12"/>
        <v>22.640000000000004</v>
      </c>
      <c r="L230" s="158">
        <f t="shared" si="12"/>
        <v>114.74000000000001</v>
      </c>
      <c r="M230" s="158">
        <f>SUM(M205:M228)</f>
        <v>845.6</v>
      </c>
      <c r="N230" s="158">
        <f t="shared" si="12"/>
        <v>46.43</v>
      </c>
      <c r="O230" s="158">
        <f t="shared" si="12"/>
        <v>36.33</v>
      </c>
      <c r="P230" s="158">
        <f t="shared" si="12"/>
        <v>134.72</v>
      </c>
      <c r="Q230" s="158">
        <f t="shared" si="12"/>
        <v>990.3</v>
      </c>
    </row>
    <row r="231" spans="1:17" ht="16.5" customHeight="1">
      <c r="A231" s="223" t="s">
        <v>56</v>
      </c>
      <c r="B231" s="223"/>
      <c r="C231" s="223"/>
      <c r="D231" s="223"/>
      <c r="E231" s="223"/>
      <c r="F231" s="223"/>
      <c r="G231" s="223"/>
      <c r="H231" s="223"/>
      <c r="I231" s="223"/>
      <c r="J231" s="158">
        <f>SUM(J205:J230)</f>
        <v>76.4</v>
      </c>
      <c r="K231" s="158">
        <f aca="true" t="shared" si="13" ref="K231:Q231">K230+K203</f>
        <v>54.69</v>
      </c>
      <c r="L231" s="158">
        <f t="shared" si="13"/>
        <v>166.83</v>
      </c>
      <c r="M231" s="158">
        <f>M230+M203</f>
        <v>1434.8</v>
      </c>
      <c r="N231" s="172">
        <f t="shared" si="13"/>
        <v>73.51</v>
      </c>
      <c r="O231" s="172">
        <f t="shared" si="13"/>
        <v>75.2</v>
      </c>
      <c r="P231" s="172">
        <f t="shared" si="13"/>
        <v>190.54</v>
      </c>
      <c r="Q231" s="172">
        <f t="shared" si="13"/>
        <v>1649.6</v>
      </c>
    </row>
    <row r="232" spans="1:17" ht="15.75">
      <c r="A232" s="221" t="s">
        <v>141</v>
      </c>
      <c r="B232" s="221"/>
      <c r="C232" s="221"/>
      <c r="D232" s="221"/>
      <c r="E232" s="221"/>
      <c r="F232" s="221"/>
      <c r="G232" s="221"/>
      <c r="H232" s="221"/>
      <c r="I232" s="221"/>
      <c r="J232" s="221"/>
      <c r="K232" s="221"/>
      <c r="L232" s="221"/>
      <c r="M232" s="221"/>
      <c r="N232" s="221"/>
      <c r="O232" s="221"/>
      <c r="P232" s="221"/>
      <c r="Q232" s="221"/>
    </row>
    <row r="233" spans="1:17" ht="12.75">
      <c r="A233" s="223" t="s">
        <v>16</v>
      </c>
      <c r="B233" s="223"/>
      <c r="C233" s="223"/>
      <c r="D233" s="223"/>
      <c r="E233" s="164"/>
      <c r="F233" s="164"/>
      <c r="G233" s="164"/>
      <c r="H233" s="164"/>
      <c r="I233" s="164"/>
      <c r="J233" s="164"/>
      <c r="K233" s="164"/>
      <c r="L233" s="164"/>
      <c r="M233" s="164"/>
      <c r="N233" s="179"/>
      <c r="O233" s="179"/>
      <c r="P233" s="179"/>
      <c r="Q233" s="179"/>
    </row>
    <row r="234" spans="1:17" ht="12.75">
      <c r="A234" s="155">
        <v>317</v>
      </c>
      <c r="B234" s="144" t="s">
        <v>142</v>
      </c>
      <c r="C234" s="155">
        <v>150</v>
      </c>
      <c r="D234" s="144">
        <v>180</v>
      </c>
      <c r="E234" s="144" t="s">
        <v>86</v>
      </c>
      <c r="F234" s="144">
        <v>114</v>
      </c>
      <c r="G234" s="144">
        <v>113</v>
      </c>
      <c r="H234" s="147" t="s">
        <v>143</v>
      </c>
      <c r="I234" s="144">
        <v>135.6</v>
      </c>
      <c r="J234" s="135">
        <v>20.9</v>
      </c>
      <c r="K234" s="135">
        <v>16.3</v>
      </c>
      <c r="L234" s="135">
        <v>33</v>
      </c>
      <c r="M234" s="135">
        <v>342</v>
      </c>
      <c r="N234" s="135">
        <v>25.08</v>
      </c>
      <c r="O234" s="135">
        <v>19.56</v>
      </c>
      <c r="P234" s="135">
        <v>39.6</v>
      </c>
      <c r="Q234" s="135">
        <v>431.4</v>
      </c>
    </row>
    <row r="235" spans="1:17" ht="12.75">
      <c r="A235" s="144"/>
      <c r="B235" s="144" t="s">
        <v>307</v>
      </c>
      <c r="C235" s="144">
        <v>50</v>
      </c>
      <c r="D235" s="144">
        <v>50</v>
      </c>
      <c r="E235" s="144" t="s">
        <v>144</v>
      </c>
      <c r="F235" s="144">
        <v>11</v>
      </c>
      <c r="G235" s="144">
        <v>11</v>
      </c>
      <c r="H235" s="147" t="s">
        <v>145</v>
      </c>
      <c r="I235" s="144">
        <v>13</v>
      </c>
      <c r="J235" s="135"/>
      <c r="K235" s="135"/>
      <c r="L235" s="135"/>
      <c r="M235" s="135"/>
      <c r="N235" s="136"/>
      <c r="O235" s="136"/>
      <c r="P235" s="136"/>
      <c r="Q235" s="136"/>
    </row>
    <row r="236" spans="1:17" ht="12.75">
      <c r="A236" s="144"/>
      <c r="B236" s="144"/>
      <c r="C236" s="144"/>
      <c r="D236" s="144"/>
      <c r="E236" s="144" t="s">
        <v>139</v>
      </c>
      <c r="F236" s="144">
        <v>10.3</v>
      </c>
      <c r="G236" s="144">
        <v>10</v>
      </c>
      <c r="H236" s="147" t="s">
        <v>146</v>
      </c>
      <c r="I236" s="144">
        <v>20</v>
      </c>
      <c r="J236" s="135"/>
      <c r="K236" s="135"/>
      <c r="L236" s="135"/>
      <c r="M236" s="135"/>
      <c r="N236" s="136"/>
      <c r="O236" s="136"/>
      <c r="P236" s="136"/>
      <c r="Q236" s="136"/>
    </row>
    <row r="237" spans="1:17" ht="12.75">
      <c r="A237" s="144"/>
      <c r="B237" s="144"/>
      <c r="C237" s="144"/>
      <c r="D237" s="144"/>
      <c r="E237" s="144" t="s">
        <v>43</v>
      </c>
      <c r="F237" s="144">
        <v>15.3</v>
      </c>
      <c r="G237" s="144">
        <v>13</v>
      </c>
      <c r="H237" s="144">
        <v>18.4</v>
      </c>
      <c r="I237" s="144">
        <v>18</v>
      </c>
      <c r="J237" s="135"/>
      <c r="K237" s="135"/>
      <c r="L237" s="135"/>
      <c r="M237" s="135"/>
      <c r="N237" s="136"/>
      <c r="O237" s="136"/>
      <c r="P237" s="136"/>
      <c r="Q237" s="136"/>
    </row>
    <row r="238" spans="1:17" ht="12.75">
      <c r="A238" s="144"/>
      <c r="B238" s="144"/>
      <c r="C238" s="144"/>
      <c r="D238" s="144"/>
      <c r="E238" s="144" t="s">
        <v>22</v>
      </c>
      <c r="F238" s="144">
        <v>8</v>
      </c>
      <c r="G238" s="144">
        <v>8</v>
      </c>
      <c r="H238" s="144">
        <v>9.5</v>
      </c>
      <c r="I238" s="144">
        <v>9.5</v>
      </c>
      <c r="J238" s="135"/>
      <c r="K238" s="135"/>
      <c r="L238" s="135"/>
      <c r="M238" s="135"/>
      <c r="N238" s="136"/>
      <c r="O238" s="136"/>
      <c r="P238" s="136"/>
      <c r="Q238" s="136"/>
    </row>
    <row r="239" spans="1:17" ht="12.75">
      <c r="A239" s="144"/>
      <c r="B239" s="144"/>
      <c r="C239" s="144"/>
      <c r="D239" s="144"/>
      <c r="E239" s="146" t="s">
        <v>46</v>
      </c>
      <c r="F239" s="146">
        <v>4</v>
      </c>
      <c r="G239" s="146">
        <v>4</v>
      </c>
      <c r="H239" s="146">
        <v>5</v>
      </c>
      <c r="I239" s="146">
        <v>5</v>
      </c>
      <c r="J239" s="135"/>
      <c r="K239" s="135"/>
      <c r="L239" s="135"/>
      <c r="M239" s="135"/>
      <c r="N239" s="136"/>
      <c r="O239" s="136"/>
      <c r="P239" s="136"/>
      <c r="Q239" s="136"/>
    </row>
    <row r="240" spans="1:17" ht="12.75">
      <c r="A240" s="144"/>
      <c r="B240" s="144"/>
      <c r="C240" s="144"/>
      <c r="D240" s="144"/>
      <c r="E240" s="144" t="s">
        <v>147</v>
      </c>
      <c r="F240" s="144">
        <v>50</v>
      </c>
      <c r="G240" s="144">
        <v>50</v>
      </c>
      <c r="H240" s="144">
        <v>50</v>
      </c>
      <c r="I240" s="144">
        <v>50</v>
      </c>
      <c r="J240" s="135"/>
      <c r="K240" s="135"/>
      <c r="L240" s="135"/>
      <c r="M240" s="135"/>
      <c r="N240" s="136"/>
      <c r="O240" s="136"/>
      <c r="P240" s="136"/>
      <c r="Q240" s="136"/>
    </row>
    <row r="241" spans="1:17" ht="12.75">
      <c r="A241" s="144">
        <v>495</v>
      </c>
      <c r="B241" s="144" t="s">
        <v>68</v>
      </c>
      <c r="C241" s="144">
        <v>200</v>
      </c>
      <c r="D241" s="144">
        <v>200</v>
      </c>
      <c r="E241" s="144" t="s">
        <v>69</v>
      </c>
      <c r="F241" s="144">
        <v>50</v>
      </c>
      <c r="G241" s="144">
        <v>50</v>
      </c>
      <c r="H241" s="144">
        <v>50</v>
      </c>
      <c r="I241" s="144">
        <v>50</v>
      </c>
      <c r="J241" s="135">
        <v>1.5</v>
      </c>
      <c r="K241" s="135">
        <v>1.3</v>
      </c>
      <c r="L241" s="135">
        <v>15.9</v>
      </c>
      <c r="M241" s="135">
        <v>81</v>
      </c>
      <c r="N241" s="135">
        <v>1.5</v>
      </c>
      <c r="O241" s="135">
        <v>1.3</v>
      </c>
      <c r="P241" s="135">
        <v>15.9</v>
      </c>
      <c r="Q241" s="135">
        <v>81</v>
      </c>
    </row>
    <row r="242" spans="1:17" ht="12.75">
      <c r="A242" s="144"/>
      <c r="B242" s="144"/>
      <c r="C242" s="144"/>
      <c r="D242" s="144"/>
      <c r="E242" s="144" t="s">
        <v>18</v>
      </c>
      <c r="F242" s="144">
        <v>50</v>
      </c>
      <c r="G242" s="144">
        <v>50</v>
      </c>
      <c r="H242" s="144">
        <v>50</v>
      </c>
      <c r="I242" s="144">
        <v>50</v>
      </c>
      <c r="J242" s="139"/>
      <c r="K242" s="139"/>
      <c r="L242" s="139"/>
      <c r="M242" s="139"/>
      <c r="N242" s="138"/>
      <c r="O242" s="138"/>
      <c r="P242" s="138"/>
      <c r="Q242" s="138"/>
    </row>
    <row r="243" spans="1:17" ht="12.75">
      <c r="A243" s="144"/>
      <c r="B243" s="144"/>
      <c r="C243" s="144"/>
      <c r="D243" s="144"/>
      <c r="E243" s="144" t="s">
        <v>21</v>
      </c>
      <c r="F243" s="144">
        <v>100</v>
      </c>
      <c r="G243" s="144">
        <v>100</v>
      </c>
      <c r="H243" s="144">
        <v>100</v>
      </c>
      <c r="I243" s="144">
        <v>100</v>
      </c>
      <c r="J243" s="139"/>
      <c r="K243" s="139"/>
      <c r="L243" s="139"/>
      <c r="M243" s="139"/>
      <c r="N243" s="138"/>
      <c r="O243" s="138"/>
      <c r="P243" s="138"/>
      <c r="Q243" s="138"/>
    </row>
    <row r="244" spans="1:17" ht="12.75">
      <c r="A244" s="145"/>
      <c r="B244" s="145"/>
      <c r="C244" s="145"/>
      <c r="D244" s="145"/>
      <c r="E244" s="144" t="s">
        <v>22</v>
      </c>
      <c r="F244" s="144">
        <v>14</v>
      </c>
      <c r="G244" s="144">
        <v>14</v>
      </c>
      <c r="H244" s="144">
        <v>14</v>
      </c>
      <c r="I244" s="144">
        <v>14</v>
      </c>
      <c r="J244" s="139"/>
      <c r="K244" s="139"/>
      <c r="L244" s="139"/>
      <c r="M244" s="139"/>
      <c r="N244" s="138"/>
      <c r="O244" s="138"/>
      <c r="P244" s="138"/>
      <c r="Q244" s="138"/>
    </row>
    <row r="245" spans="1:17" ht="12.75">
      <c r="A245" s="144">
        <v>108</v>
      </c>
      <c r="B245" s="144" t="s">
        <v>296</v>
      </c>
      <c r="C245" s="144">
        <v>40</v>
      </c>
      <c r="D245" s="144">
        <v>40</v>
      </c>
      <c r="E245" s="144" t="s">
        <v>297</v>
      </c>
      <c r="F245" s="144">
        <v>40</v>
      </c>
      <c r="G245" s="144">
        <v>40</v>
      </c>
      <c r="H245" s="144">
        <v>40</v>
      </c>
      <c r="I245" s="144">
        <v>40</v>
      </c>
      <c r="J245" s="135">
        <v>3.04</v>
      </c>
      <c r="K245" s="135">
        <v>0.32</v>
      </c>
      <c r="L245" s="135">
        <v>19.68</v>
      </c>
      <c r="M245" s="135">
        <v>94</v>
      </c>
      <c r="N245" s="135">
        <v>3.04</v>
      </c>
      <c r="O245" s="135">
        <v>0.32</v>
      </c>
      <c r="P245" s="135">
        <v>19.68</v>
      </c>
      <c r="Q245" s="135">
        <v>94</v>
      </c>
    </row>
    <row r="246" spans="1:17" ht="12.75">
      <c r="A246" s="144">
        <v>105</v>
      </c>
      <c r="B246" s="144" t="s">
        <v>70</v>
      </c>
      <c r="C246" s="147" t="s">
        <v>28</v>
      </c>
      <c r="D246" s="144">
        <v>10</v>
      </c>
      <c r="E246" s="144" t="s">
        <v>46</v>
      </c>
      <c r="F246" s="144">
        <v>10</v>
      </c>
      <c r="G246" s="144">
        <v>10</v>
      </c>
      <c r="H246" s="144">
        <v>10</v>
      </c>
      <c r="I246" s="144">
        <v>10</v>
      </c>
      <c r="J246" s="135">
        <v>0.05</v>
      </c>
      <c r="K246" s="135">
        <v>8.25</v>
      </c>
      <c r="L246" s="135">
        <v>0.08</v>
      </c>
      <c r="M246" s="135">
        <v>74.8</v>
      </c>
      <c r="N246" s="135">
        <v>0.05</v>
      </c>
      <c r="O246" s="135">
        <v>8.25</v>
      </c>
      <c r="P246" s="135">
        <v>0.08</v>
      </c>
      <c r="Q246" s="135">
        <v>74.8</v>
      </c>
    </row>
    <row r="247" spans="1:17" ht="12.75">
      <c r="A247" s="144">
        <v>100</v>
      </c>
      <c r="B247" s="146" t="s">
        <v>71</v>
      </c>
      <c r="C247" s="144">
        <v>10</v>
      </c>
      <c r="D247" s="144">
        <v>10</v>
      </c>
      <c r="E247" s="144" t="s">
        <v>29</v>
      </c>
      <c r="F247" s="144">
        <v>11</v>
      </c>
      <c r="G247" s="144">
        <v>10</v>
      </c>
      <c r="H247" s="144">
        <v>11</v>
      </c>
      <c r="I247" s="144">
        <v>10</v>
      </c>
      <c r="J247" s="135">
        <v>2.65</v>
      </c>
      <c r="K247" s="135">
        <v>2.61</v>
      </c>
      <c r="L247" s="135">
        <v>0</v>
      </c>
      <c r="M247" s="135">
        <v>34.3</v>
      </c>
      <c r="N247" s="135">
        <v>2.65</v>
      </c>
      <c r="O247" s="135">
        <v>2.61</v>
      </c>
      <c r="P247" s="135">
        <v>0</v>
      </c>
      <c r="Q247" s="135">
        <v>34.3</v>
      </c>
    </row>
    <row r="248" spans="1:17" ht="19.5" customHeight="1">
      <c r="A248" s="223" t="s">
        <v>30</v>
      </c>
      <c r="B248" s="223"/>
      <c r="C248" s="223"/>
      <c r="D248" s="223"/>
      <c r="E248" s="223"/>
      <c r="F248" s="223"/>
      <c r="G248" s="223"/>
      <c r="H248" s="223"/>
      <c r="I248" s="223"/>
      <c r="J248" s="143">
        <f aca="true" t="shared" si="14" ref="J248:Q248">SUM(J234:J246)</f>
        <v>25.49</v>
      </c>
      <c r="K248" s="143">
        <f t="shared" si="14"/>
        <v>26.17</v>
      </c>
      <c r="L248" s="143">
        <f t="shared" si="14"/>
        <v>68.66</v>
      </c>
      <c r="M248" s="143">
        <f t="shared" si="14"/>
        <v>591.8</v>
      </c>
      <c r="N248" s="143">
        <f t="shared" si="14"/>
        <v>29.669999999999998</v>
      </c>
      <c r="O248" s="143">
        <f t="shared" si="14"/>
        <v>29.43</v>
      </c>
      <c r="P248" s="143">
        <f t="shared" si="14"/>
        <v>75.26</v>
      </c>
      <c r="Q248" s="143">
        <f t="shared" si="14"/>
        <v>681.1999999999999</v>
      </c>
    </row>
    <row r="249" spans="1:17" ht="16.5" customHeight="1">
      <c r="A249" s="223" t="s">
        <v>31</v>
      </c>
      <c r="B249" s="223"/>
      <c r="C249" s="223"/>
      <c r="D249" s="223"/>
      <c r="E249" s="161"/>
      <c r="F249" s="161"/>
      <c r="G249" s="161"/>
      <c r="H249" s="161"/>
      <c r="I249" s="161"/>
      <c r="J249" s="149"/>
      <c r="K249" s="149"/>
      <c r="L249" s="149"/>
      <c r="M249" s="149"/>
      <c r="N249" s="140"/>
      <c r="O249" s="140"/>
      <c r="P249" s="140"/>
      <c r="Q249" s="140"/>
    </row>
    <row r="250" spans="1:17" ht="12.75">
      <c r="A250" s="144">
        <v>51</v>
      </c>
      <c r="B250" s="180" t="s">
        <v>148</v>
      </c>
      <c r="C250" s="180">
        <v>60</v>
      </c>
      <c r="D250" s="180">
        <v>100</v>
      </c>
      <c r="E250" s="180" t="s">
        <v>73</v>
      </c>
      <c r="F250" s="144">
        <v>45.6</v>
      </c>
      <c r="G250" s="144">
        <v>36.6</v>
      </c>
      <c r="H250" s="144">
        <v>76</v>
      </c>
      <c r="I250" s="144">
        <v>51</v>
      </c>
      <c r="J250" s="135">
        <v>0.78</v>
      </c>
      <c r="K250" s="135">
        <v>6.18</v>
      </c>
      <c r="L250" s="135">
        <v>4.26</v>
      </c>
      <c r="M250" s="135">
        <v>79.2</v>
      </c>
      <c r="N250" s="135">
        <v>1.3</v>
      </c>
      <c r="O250" s="135">
        <v>10.3</v>
      </c>
      <c r="P250" s="135">
        <v>7.1</v>
      </c>
      <c r="Q250" s="135">
        <v>127</v>
      </c>
    </row>
    <row r="251" spans="1:17" ht="12.75">
      <c r="A251" s="180"/>
      <c r="B251" s="180" t="s">
        <v>149</v>
      </c>
      <c r="C251" s="180"/>
      <c r="D251" s="180"/>
      <c r="E251" s="180" t="s">
        <v>38</v>
      </c>
      <c r="F251" s="144">
        <v>22.8</v>
      </c>
      <c r="G251" s="144">
        <v>18</v>
      </c>
      <c r="H251" s="144">
        <v>38</v>
      </c>
      <c r="I251" s="144">
        <v>30</v>
      </c>
      <c r="J251" s="160"/>
      <c r="K251" s="160"/>
      <c r="L251" s="160"/>
      <c r="M251" s="160"/>
      <c r="N251" s="160"/>
      <c r="O251" s="160"/>
      <c r="P251" s="160"/>
      <c r="Q251" s="160"/>
    </row>
    <row r="252" spans="1:17" ht="12.75">
      <c r="A252" s="180"/>
      <c r="B252" s="180"/>
      <c r="C252" s="180"/>
      <c r="D252" s="180"/>
      <c r="E252" s="180" t="s">
        <v>34</v>
      </c>
      <c r="F252" s="144">
        <v>5.5</v>
      </c>
      <c r="G252" s="144">
        <v>5.5</v>
      </c>
      <c r="H252" s="144">
        <v>7.5</v>
      </c>
      <c r="I252" s="144">
        <v>7.5</v>
      </c>
      <c r="J252" s="160"/>
      <c r="K252" s="160"/>
      <c r="L252" s="160"/>
      <c r="M252" s="160"/>
      <c r="N252" s="160"/>
      <c r="O252" s="160"/>
      <c r="P252" s="160"/>
      <c r="Q252" s="160"/>
    </row>
    <row r="253" spans="1:17" ht="12.75">
      <c r="A253" s="144">
        <v>134</v>
      </c>
      <c r="B253" s="144" t="s">
        <v>150</v>
      </c>
      <c r="C253" s="181">
        <v>200</v>
      </c>
      <c r="D253" s="181">
        <v>250</v>
      </c>
      <c r="E253" s="144" t="s">
        <v>36</v>
      </c>
      <c r="F253" s="144">
        <v>80</v>
      </c>
      <c r="G253" s="144">
        <v>65</v>
      </c>
      <c r="H253" s="144">
        <v>100</v>
      </c>
      <c r="I253" s="144">
        <v>75</v>
      </c>
      <c r="J253" s="135">
        <v>1.64</v>
      </c>
      <c r="K253" s="135">
        <v>4.2</v>
      </c>
      <c r="L253" s="135">
        <v>13</v>
      </c>
      <c r="M253" s="135">
        <v>87.9</v>
      </c>
      <c r="N253" s="135">
        <v>2.03</v>
      </c>
      <c r="O253" s="135">
        <v>5.25</v>
      </c>
      <c r="P253" s="135">
        <v>16.25</v>
      </c>
      <c r="Q253" s="135">
        <v>101</v>
      </c>
    </row>
    <row r="254" spans="1:17" ht="12.75">
      <c r="A254" s="144"/>
      <c r="B254" s="144"/>
      <c r="C254" s="181"/>
      <c r="D254" s="181">
        <v>20</v>
      </c>
      <c r="E254" s="144" t="s">
        <v>38</v>
      </c>
      <c r="F254" s="144">
        <v>10</v>
      </c>
      <c r="G254" s="144">
        <v>8</v>
      </c>
      <c r="H254" s="144">
        <v>12.5</v>
      </c>
      <c r="I254" s="144">
        <v>10</v>
      </c>
      <c r="J254" s="135"/>
      <c r="K254" s="135"/>
      <c r="L254" s="135"/>
      <c r="M254" s="135"/>
      <c r="N254" s="156"/>
      <c r="O254" s="156"/>
      <c r="P254" s="156"/>
      <c r="Q254" s="156"/>
    </row>
    <row r="255" spans="1:17" ht="12.75">
      <c r="A255" s="144"/>
      <c r="B255" s="144"/>
      <c r="C255" s="144"/>
      <c r="D255" s="144"/>
      <c r="E255" s="144" t="s">
        <v>39</v>
      </c>
      <c r="F255" s="144">
        <v>4.8</v>
      </c>
      <c r="G255" s="144">
        <v>4</v>
      </c>
      <c r="H255" s="144">
        <v>6</v>
      </c>
      <c r="I255" s="144">
        <v>5</v>
      </c>
      <c r="J255" s="135"/>
      <c r="K255" s="135"/>
      <c r="L255" s="135"/>
      <c r="M255" s="135"/>
      <c r="N255" s="156"/>
      <c r="O255" s="156"/>
      <c r="P255" s="156"/>
      <c r="Q255" s="156"/>
    </row>
    <row r="256" spans="1:17" ht="12.75">
      <c r="A256" s="144"/>
      <c r="B256" s="150"/>
      <c r="C256" s="144"/>
      <c r="D256" s="144"/>
      <c r="E256" s="144" t="s">
        <v>19</v>
      </c>
      <c r="F256" s="144">
        <v>4</v>
      </c>
      <c r="G256" s="144">
        <v>4</v>
      </c>
      <c r="H256" s="144">
        <v>5</v>
      </c>
      <c r="I256" s="144">
        <v>5</v>
      </c>
      <c r="J256" s="135"/>
      <c r="K256" s="135"/>
      <c r="L256" s="135"/>
      <c r="M256" s="135"/>
      <c r="N256" s="156"/>
      <c r="O256" s="156"/>
      <c r="P256" s="156"/>
      <c r="Q256" s="156"/>
    </row>
    <row r="257" spans="1:17" ht="12.75">
      <c r="A257" s="144"/>
      <c r="B257" s="150"/>
      <c r="C257" s="144"/>
      <c r="D257" s="144"/>
      <c r="E257" s="144" t="s">
        <v>151</v>
      </c>
      <c r="F257" s="144">
        <v>13.4</v>
      </c>
      <c r="G257" s="144">
        <v>12</v>
      </c>
      <c r="H257" s="144">
        <v>16.75</v>
      </c>
      <c r="I257" s="144">
        <v>16</v>
      </c>
      <c r="J257" s="135"/>
      <c r="K257" s="135"/>
      <c r="L257" s="135"/>
      <c r="M257" s="135"/>
      <c r="N257" s="156"/>
      <c r="O257" s="156"/>
      <c r="P257" s="156"/>
      <c r="Q257" s="156"/>
    </row>
    <row r="258" spans="1:17" ht="12.75">
      <c r="A258" s="144"/>
      <c r="B258" s="150"/>
      <c r="C258" s="144"/>
      <c r="D258" s="144"/>
      <c r="E258" s="144" t="s">
        <v>34</v>
      </c>
      <c r="F258" s="144">
        <v>3</v>
      </c>
      <c r="G258" s="144">
        <v>3</v>
      </c>
      <c r="H258" s="144">
        <v>4</v>
      </c>
      <c r="I258" s="144">
        <v>4</v>
      </c>
      <c r="J258" s="135"/>
      <c r="K258" s="135"/>
      <c r="L258" s="135"/>
      <c r="M258" s="135"/>
      <c r="N258" s="156"/>
      <c r="O258" s="156"/>
      <c r="P258" s="156"/>
      <c r="Q258" s="156"/>
    </row>
    <row r="259" spans="1:17" ht="12.75">
      <c r="A259" s="144"/>
      <c r="B259" s="150"/>
      <c r="C259" s="144"/>
      <c r="D259" s="144"/>
      <c r="E259" s="144" t="s">
        <v>78</v>
      </c>
      <c r="F259" s="144"/>
      <c r="G259" s="144"/>
      <c r="H259" s="144">
        <v>32</v>
      </c>
      <c r="I259" s="144">
        <v>20</v>
      </c>
      <c r="J259" s="135"/>
      <c r="K259" s="135"/>
      <c r="L259" s="135"/>
      <c r="M259" s="135"/>
      <c r="N259" s="156"/>
      <c r="O259" s="156"/>
      <c r="P259" s="156"/>
      <c r="Q259" s="156"/>
    </row>
    <row r="260" spans="1:17" ht="12.75">
      <c r="A260" s="144">
        <v>372</v>
      </c>
      <c r="B260" s="144" t="s">
        <v>152</v>
      </c>
      <c r="C260" s="181">
        <v>80</v>
      </c>
      <c r="D260" s="181">
        <v>100</v>
      </c>
      <c r="E260" s="144" t="s">
        <v>153</v>
      </c>
      <c r="F260" s="144">
        <v>45</v>
      </c>
      <c r="G260" s="144">
        <v>36</v>
      </c>
      <c r="H260" s="144">
        <v>56</v>
      </c>
      <c r="I260" s="144">
        <v>40</v>
      </c>
      <c r="J260" s="135">
        <v>6.8</v>
      </c>
      <c r="K260" s="135">
        <v>6.64</v>
      </c>
      <c r="L260" s="135">
        <v>3.2</v>
      </c>
      <c r="M260" s="135">
        <v>108.4</v>
      </c>
      <c r="N260" s="135">
        <v>8.5</v>
      </c>
      <c r="O260" s="135">
        <v>8.3</v>
      </c>
      <c r="P260" s="135">
        <v>4</v>
      </c>
      <c r="Q260" s="135">
        <v>123</v>
      </c>
    </row>
    <row r="261" spans="1:17" ht="12.75">
      <c r="A261" s="144">
        <v>442</v>
      </c>
      <c r="B261" s="144" t="s">
        <v>154</v>
      </c>
      <c r="C261" s="181">
        <v>50</v>
      </c>
      <c r="D261" s="181">
        <v>50</v>
      </c>
      <c r="E261" s="144" t="s">
        <v>155</v>
      </c>
      <c r="F261" s="144">
        <v>4</v>
      </c>
      <c r="G261" s="144">
        <v>4</v>
      </c>
      <c r="H261" s="144">
        <v>5</v>
      </c>
      <c r="I261" s="144">
        <v>5</v>
      </c>
      <c r="J261" s="182"/>
      <c r="K261" s="182"/>
      <c r="L261" s="182"/>
      <c r="M261" s="182"/>
      <c r="N261" s="138"/>
      <c r="O261" s="138"/>
      <c r="P261" s="138"/>
      <c r="Q261" s="138"/>
    </row>
    <row r="262" spans="1:17" ht="12.75">
      <c r="A262" s="144"/>
      <c r="B262" s="144"/>
      <c r="C262" s="181"/>
      <c r="D262" s="181"/>
      <c r="E262" s="144" t="s">
        <v>156</v>
      </c>
      <c r="F262" s="144">
        <v>5.8</v>
      </c>
      <c r="G262" s="144">
        <v>4.8</v>
      </c>
      <c r="H262" s="144">
        <v>7.2</v>
      </c>
      <c r="I262" s="144">
        <v>6</v>
      </c>
      <c r="J262" s="182"/>
      <c r="K262" s="182"/>
      <c r="L262" s="182"/>
      <c r="M262" s="182"/>
      <c r="N262" s="138"/>
      <c r="O262" s="138"/>
      <c r="P262" s="138"/>
      <c r="Q262" s="138"/>
    </row>
    <row r="263" spans="1:17" ht="12.75">
      <c r="A263" s="144"/>
      <c r="B263" s="144"/>
      <c r="C263" s="181"/>
      <c r="D263" s="181"/>
      <c r="E263" s="144" t="s">
        <v>46</v>
      </c>
      <c r="F263" s="144">
        <v>2.4</v>
      </c>
      <c r="G263" s="144">
        <v>2.4</v>
      </c>
      <c r="H263" s="144">
        <v>3</v>
      </c>
      <c r="I263" s="144">
        <v>3</v>
      </c>
      <c r="J263" s="182"/>
      <c r="K263" s="182"/>
      <c r="L263" s="182"/>
      <c r="M263" s="182"/>
      <c r="N263" s="138"/>
      <c r="O263" s="138"/>
      <c r="P263" s="138"/>
      <c r="Q263" s="138"/>
    </row>
    <row r="264" spans="1:17" ht="12.75">
      <c r="A264" s="144"/>
      <c r="B264" s="144"/>
      <c r="C264" s="181"/>
      <c r="D264" s="181"/>
      <c r="E264" s="144" t="s">
        <v>45</v>
      </c>
      <c r="F264" s="144">
        <v>60</v>
      </c>
      <c r="G264" s="144">
        <v>48</v>
      </c>
      <c r="H264" s="144">
        <v>75</v>
      </c>
      <c r="I264" s="144">
        <v>60</v>
      </c>
      <c r="J264" s="182"/>
      <c r="K264" s="182"/>
      <c r="L264" s="182"/>
      <c r="M264" s="182"/>
      <c r="N264" s="138"/>
      <c r="O264" s="138"/>
      <c r="P264" s="138"/>
      <c r="Q264" s="138"/>
    </row>
    <row r="265" spans="1:17" ht="12.75">
      <c r="A265" s="145"/>
      <c r="B265" s="145"/>
      <c r="C265" s="183"/>
      <c r="D265" s="183"/>
      <c r="E265" s="184" t="s">
        <v>66</v>
      </c>
      <c r="F265" s="184"/>
      <c r="G265" s="184"/>
      <c r="H265" s="147"/>
      <c r="I265" s="147"/>
      <c r="J265" s="135">
        <v>0.77</v>
      </c>
      <c r="K265" s="135">
        <v>5.3</v>
      </c>
      <c r="L265" s="135">
        <v>1.69</v>
      </c>
      <c r="M265" s="135">
        <v>57.65</v>
      </c>
      <c r="N265" s="135">
        <v>0.77</v>
      </c>
      <c r="O265" s="135">
        <v>5.3</v>
      </c>
      <c r="P265" s="135">
        <v>1.69</v>
      </c>
      <c r="Q265" s="135">
        <v>57</v>
      </c>
    </row>
    <row r="266" spans="1:17" ht="12.75">
      <c r="A266" s="145"/>
      <c r="B266" s="145"/>
      <c r="C266" s="183"/>
      <c r="D266" s="183"/>
      <c r="E266" s="144" t="s">
        <v>47</v>
      </c>
      <c r="F266" s="144">
        <v>1.3</v>
      </c>
      <c r="G266" s="144">
        <v>1.3</v>
      </c>
      <c r="H266" s="144">
        <v>1.3</v>
      </c>
      <c r="I266" s="144">
        <v>1.3</v>
      </c>
      <c r="J266" s="182"/>
      <c r="K266" s="182"/>
      <c r="L266" s="182"/>
      <c r="M266" s="182"/>
      <c r="N266" s="138"/>
      <c r="O266" s="138"/>
      <c r="P266" s="138"/>
      <c r="Q266" s="138"/>
    </row>
    <row r="267" spans="1:17" ht="12.75">
      <c r="A267" s="145"/>
      <c r="B267" s="145"/>
      <c r="C267" s="183"/>
      <c r="D267" s="183"/>
      <c r="E267" s="144" t="s">
        <v>46</v>
      </c>
      <c r="F267" s="144">
        <v>1.2</v>
      </c>
      <c r="G267" s="144">
        <v>1.2</v>
      </c>
      <c r="H267" s="144">
        <v>1.2</v>
      </c>
      <c r="I267" s="144">
        <v>1.2</v>
      </c>
      <c r="J267" s="182"/>
      <c r="K267" s="182"/>
      <c r="L267" s="182"/>
      <c r="M267" s="182"/>
      <c r="N267" s="138"/>
      <c r="O267" s="138"/>
      <c r="P267" s="138"/>
      <c r="Q267" s="138"/>
    </row>
    <row r="268" spans="1:17" ht="12.75">
      <c r="A268" s="145"/>
      <c r="B268" s="145"/>
      <c r="C268" s="183"/>
      <c r="D268" s="183"/>
      <c r="E268" s="144" t="s">
        <v>95</v>
      </c>
      <c r="F268" s="144">
        <v>25</v>
      </c>
      <c r="G268" s="144">
        <v>25</v>
      </c>
      <c r="H268" s="144">
        <v>25</v>
      </c>
      <c r="I268" s="144">
        <v>25</v>
      </c>
      <c r="J268" s="182"/>
      <c r="K268" s="182"/>
      <c r="L268" s="182"/>
      <c r="M268" s="182"/>
      <c r="N268" s="138"/>
      <c r="O268" s="138"/>
      <c r="P268" s="138"/>
      <c r="Q268" s="138"/>
    </row>
    <row r="269" spans="1:17" ht="12.75">
      <c r="A269" s="144">
        <v>429</v>
      </c>
      <c r="B269" s="155" t="s">
        <v>157</v>
      </c>
      <c r="C269" s="155">
        <v>150</v>
      </c>
      <c r="D269" s="155">
        <v>180</v>
      </c>
      <c r="E269" s="155" t="s">
        <v>36</v>
      </c>
      <c r="F269" s="155">
        <v>181</v>
      </c>
      <c r="G269" s="155">
        <v>126</v>
      </c>
      <c r="H269" s="155">
        <v>203.4</v>
      </c>
      <c r="I269" s="155">
        <v>151.2</v>
      </c>
      <c r="J269" s="171">
        <v>3.15</v>
      </c>
      <c r="K269" s="171">
        <v>6.6</v>
      </c>
      <c r="L269" s="171">
        <v>16.35</v>
      </c>
      <c r="M269" s="171">
        <v>138</v>
      </c>
      <c r="N269" s="171">
        <v>3.78</v>
      </c>
      <c r="O269" s="171">
        <v>7.92</v>
      </c>
      <c r="P269" s="171">
        <v>19.62</v>
      </c>
      <c r="Q269" s="171">
        <v>165</v>
      </c>
    </row>
    <row r="270" spans="1:17" ht="12.75">
      <c r="A270" s="144"/>
      <c r="B270" s="155"/>
      <c r="C270" s="155"/>
      <c r="D270" s="155"/>
      <c r="E270" s="155" t="s">
        <v>18</v>
      </c>
      <c r="F270" s="155">
        <v>24</v>
      </c>
      <c r="G270" s="155">
        <v>23</v>
      </c>
      <c r="H270" s="155">
        <v>29</v>
      </c>
      <c r="I270" s="155">
        <v>28</v>
      </c>
      <c r="J270" s="185"/>
      <c r="K270" s="185"/>
      <c r="L270" s="185"/>
      <c r="M270" s="185"/>
      <c r="N270" s="185"/>
      <c r="O270" s="185"/>
      <c r="P270" s="185"/>
      <c r="Q270" s="185"/>
    </row>
    <row r="271" spans="1:17" ht="12.75">
      <c r="A271" s="144"/>
      <c r="B271" s="155"/>
      <c r="C271" s="155"/>
      <c r="D271" s="155"/>
      <c r="E271" s="155" t="s">
        <v>46</v>
      </c>
      <c r="F271" s="155">
        <v>6.5</v>
      </c>
      <c r="G271" s="155">
        <v>6.5</v>
      </c>
      <c r="H271" s="155">
        <v>8</v>
      </c>
      <c r="I271" s="155">
        <v>8</v>
      </c>
      <c r="J271" s="171"/>
      <c r="K271" s="171"/>
      <c r="L271" s="171"/>
      <c r="M271" s="171"/>
      <c r="N271" s="185"/>
      <c r="O271" s="185"/>
      <c r="P271" s="185"/>
      <c r="Q271" s="185"/>
    </row>
    <row r="272" spans="1:17" ht="12.75">
      <c r="A272" s="144">
        <v>507</v>
      </c>
      <c r="B272" s="144" t="s">
        <v>102</v>
      </c>
      <c r="C272" s="181">
        <v>200</v>
      </c>
      <c r="D272" s="181">
        <v>200</v>
      </c>
      <c r="E272" s="144" t="s">
        <v>103</v>
      </c>
      <c r="F272" s="144">
        <v>45.4</v>
      </c>
      <c r="G272" s="144">
        <v>40</v>
      </c>
      <c r="H272" s="144">
        <v>45.4</v>
      </c>
      <c r="I272" s="144">
        <v>40</v>
      </c>
      <c r="J272" s="135">
        <v>0.5</v>
      </c>
      <c r="K272" s="135">
        <v>0.2</v>
      </c>
      <c r="L272" s="135">
        <v>23.1</v>
      </c>
      <c r="M272" s="135">
        <v>96</v>
      </c>
      <c r="N272" s="135">
        <v>0.5</v>
      </c>
      <c r="O272" s="135">
        <v>0.2</v>
      </c>
      <c r="P272" s="135">
        <v>23.1</v>
      </c>
      <c r="Q272" s="135">
        <v>96</v>
      </c>
    </row>
    <row r="273" spans="1:17" ht="12.75">
      <c r="A273" s="150"/>
      <c r="B273" s="144"/>
      <c r="C273" s="186"/>
      <c r="D273" s="181"/>
      <c r="E273" s="144" t="s">
        <v>22</v>
      </c>
      <c r="F273" s="144">
        <v>14</v>
      </c>
      <c r="G273" s="144">
        <v>14</v>
      </c>
      <c r="H273" s="144">
        <v>14</v>
      </c>
      <c r="I273" s="144">
        <v>14</v>
      </c>
      <c r="J273" s="139"/>
      <c r="K273" s="139"/>
      <c r="L273" s="139"/>
      <c r="M273" s="139"/>
      <c r="N273" s="138"/>
      <c r="O273" s="138"/>
      <c r="P273" s="138"/>
      <c r="Q273" s="138"/>
    </row>
    <row r="274" spans="1:17" ht="12.75" customHeight="1">
      <c r="A274" s="144">
        <v>108</v>
      </c>
      <c r="B274" s="144" t="s">
        <v>25</v>
      </c>
      <c r="C274" s="181">
        <v>50</v>
      </c>
      <c r="D274" s="181">
        <v>60</v>
      </c>
      <c r="E274" s="144" t="s">
        <v>26</v>
      </c>
      <c r="F274" s="144">
        <v>50</v>
      </c>
      <c r="G274" s="144">
        <v>50</v>
      </c>
      <c r="H274" s="144">
        <v>60</v>
      </c>
      <c r="I274" s="144">
        <v>60</v>
      </c>
      <c r="J274" s="135">
        <v>3.8</v>
      </c>
      <c r="K274" s="135">
        <v>0.4</v>
      </c>
      <c r="L274" s="135">
        <v>24.6</v>
      </c>
      <c r="M274" s="135">
        <v>117.5</v>
      </c>
      <c r="N274" s="135">
        <v>4.56</v>
      </c>
      <c r="O274" s="135">
        <v>0.48</v>
      </c>
      <c r="P274" s="135">
        <v>29.52</v>
      </c>
      <c r="Q274" s="135">
        <v>141</v>
      </c>
    </row>
    <row r="275" spans="1:17" ht="12.75" customHeight="1">
      <c r="A275" s="144">
        <v>109</v>
      </c>
      <c r="B275" s="144" t="s">
        <v>53</v>
      </c>
      <c r="C275" s="181">
        <v>50</v>
      </c>
      <c r="D275" s="181">
        <v>70</v>
      </c>
      <c r="E275" s="144" t="s">
        <v>54</v>
      </c>
      <c r="F275" s="144">
        <v>50</v>
      </c>
      <c r="G275" s="144">
        <v>50</v>
      </c>
      <c r="H275" s="144">
        <v>70</v>
      </c>
      <c r="I275" s="144">
        <v>70</v>
      </c>
      <c r="J275" s="135">
        <v>3.3</v>
      </c>
      <c r="K275" s="135">
        <v>0.6</v>
      </c>
      <c r="L275" s="135">
        <v>16.7</v>
      </c>
      <c r="M275" s="135">
        <v>87</v>
      </c>
      <c r="N275" s="135">
        <v>4.62</v>
      </c>
      <c r="O275" s="135">
        <v>7.3</v>
      </c>
      <c r="P275" s="135">
        <v>23.38</v>
      </c>
      <c r="Q275" s="135">
        <v>121</v>
      </c>
    </row>
    <row r="276" spans="1:17" ht="12.75" customHeight="1">
      <c r="A276" s="144">
        <v>112</v>
      </c>
      <c r="B276" s="144" t="s">
        <v>140</v>
      </c>
      <c r="C276" s="187" t="s">
        <v>96</v>
      </c>
      <c r="D276" s="181">
        <v>100</v>
      </c>
      <c r="E276" s="144" t="s">
        <v>103</v>
      </c>
      <c r="F276" s="144">
        <v>100</v>
      </c>
      <c r="G276" s="144">
        <v>100</v>
      </c>
      <c r="H276" s="144">
        <v>100</v>
      </c>
      <c r="I276" s="144">
        <v>100</v>
      </c>
      <c r="J276" s="135">
        <v>0.4</v>
      </c>
      <c r="K276" s="135">
        <v>0.04</v>
      </c>
      <c r="L276" s="135">
        <v>9.8</v>
      </c>
      <c r="M276" s="135">
        <v>47</v>
      </c>
      <c r="N276" s="135">
        <v>0.4</v>
      </c>
      <c r="O276" s="135">
        <v>0.04</v>
      </c>
      <c r="P276" s="135">
        <v>9.8</v>
      </c>
      <c r="Q276" s="135">
        <v>47</v>
      </c>
    </row>
    <row r="277" spans="1:17" ht="19.5" customHeight="1">
      <c r="A277" s="223" t="s">
        <v>158</v>
      </c>
      <c r="B277" s="223"/>
      <c r="C277" s="223"/>
      <c r="D277" s="223"/>
      <c r="E277" s="223"/>
      <c r="F277" s="223"/>
      <c r="G277" s="223"/>
      <c r="H277" s="223"/>
      <c r="I277" s="223"/>
      <c r="J277" s="158">
        <f aca="true" t="shared" si="15" ref="J277:P277">SUM(J250:J276)</f>
        <v>21.139999999999997</v>
      </c>
      <c r="K277" s="158">
        <f t="shared" si="15"/>
        <v>30.16</v>
      </c>
      <c r="L277" s="158">
        <f t="shared" si="15"/>
        <v>112.7</v>
      </c>
      <c r="M277" s="158">
        <f t="shared" si="15"/>
        <v>818.65</v>
      </c>
      <c r="N277" s="158">
        <f t="shared" si="15"/>
        <v>26.459999999999997</v>
      </c>
      <c r="O277" s="158">
        <f t="shared" si="15"/>
        <v>45.089999999999996</v>
      </c>
      <c r="P277" s="158">
        <f t="shared" si="15"/>
        <v>134.46</v>
      </c>
      <c r="Q277" s="158">
        <v>948</v>
      </c>
    </row>
    <row r="278" spans="1:17" ht="18.75" customHeight="1">
      <c r="A278" s="223" t="s">
        <v>56</v>
      </c>
      <c r="B278" s="223"/>
      <c r="C278" s="223"/>
      <c r="D278" s="223"/>
      <c r="E278" s="223"/>
      <c r="F278" s="223"/>
      <c r="G278" s="223"/>
      <c r="H278" s="223"/>
      <c r="I278" s="223"/>
      <c r="J278" s="158">
        <f aca="true" t="shared" si="16" ref="J278:Q278">J277+J248</f>
        <v>46.629999999999995</v>
      </c>
      <c r="K278" s="158">
        <f t="shared" si="16"/>
        <v>56.33</v>
      </c>
      <c r="L278" s="158">
        <f t="shared" si="16"/>
        <v>181.36</v>
      </c>
      <c r="M278" s="158">
        <f t="shared" si="16"/>
        <v>1410.4499999999998</v>
      </c>
      <c r="N278" s="158">
        <f t="shared" si="16"/>
        <v>56.129999999999995</v>
      </c>
      <c r="O278" s="158">
        <f t="shared" si="16"/>
        <v>74.52</v>
      </c>
      <c r="P278" s="158">
        <f t="shared" si="16"/>
        <v>209.72000000000003</v>
      </c>
      <c r="Q278" s="158">
        <f t="shared" si="16"/>
        <v>1629.1999999999998</v>
      </c>
    </row>
    <row r="279" spans="1:17" ht="14.25" customHeight="1">
      <c r="A279" s="221" t="s">
        <v>159</v>
      </c>
      <c r="B279" s="221"/>
      <c r="C279" s="221"/>
      <c r="D279" s="221"/>
      <c r="E279" s="221"/>
      <c r="F279" s="221"/>
      <c r="G279" s="221"/>
      <c r="H279" s="221"/>
      <c r="I279" s="221"/>
      <c r="J279" s="221"/>
      <c r="K279" s="221"/>
      <c r="L279" s="221"/>
      <c r="M279" s="221"/>
      <c r="N279" s="221"/>
      <c r="O279" s="221"/>
      <c r="P279" s="221"/>
      <c r="Q279" s="221"/>
    </row>
    <row r="280" spans="1:17" ht="12.75">
      <c r="A280" s="223" t="s">
        <v>16</v>
      </c>
      <c r="B280" s="223"/>
      <c r="C280" s="223"/>
      <c r="D280" s="223"/>
      <c r="E280" s="164"/>
      <c r="F280" s="164"/>
      <c r="G280" s="164"/>
      <c r="H280" s="164"/>
      <c r="I280" s="164"/>
      <c r="J280" s="164"/>
      <c r="K280" s="164"/>
      <c r="L280" s="164"/>
      <c r="M280" s="164"/>
      <c r="N280" s="179"/>
      <c r="O280" s="179"/>
      <c r="P280" s="179"/>
      <c r="Q280" s="179"/>
    </row>
    <row r="281" spans="1:17" ht="12.75">
      <c r="A281" s="208">
        <v>248</v>
      </c>
      <c r="B281" s="208" t="s">
        <v>298</v>
      </c>
      <c r="C281" s="208">
        <v>150</v>
      </c>
      <c r="D281" s="208">
        <v>200</v>
      </c>
      <c r="E281" s="208" t="s">
        <v>18</v>
      </c>
      <c r="F281" s="208">
        <v>85</v>
      </c>
      <c r="G281" s="208">
        <v>85</v>
      </c>
      <c r="H281" s="208">
        <v>100</v>
      </c>
      <c r="I281" s="208">
        <v>100</v>
      </c>
      <c r="J281" s="209">
        <v>4.8</v>
      </c>
      <c r="K281" s="209">
        <v>8.55</v>
      </c>
      <c r="L281" s="209">
        <v>26.8</v>
      </c>
      <c r="M281" s="209">
        <v>203.4</v>
      </c>
      <c r="N281" s="209">
        <v>6.4</v>
      </c>
      <c r="O281" s="209">
        <v>11.4</v>
      </c>
      <c r="P281" s="209">
        <v>35.7</v>
      </c>
      <c r="Q281" s="209">
        <v>271.2</v>
      </c>
    </row>
    <row r="282" spans="1:17" ht="12.75">
      <c r="A282" s="208"/>
      <c r="B282" s="208"/>
      <c r="C282" s="208"/>
      <c r="D282" s="208"/>
      <c r="E282" s="208" t="s">
        <v>19</v>
      </c>
      <c r="F282" s="208">
        <v>30</v>
      </c>
      <c r="G282" s="208">
        <v>30</v>
      </c>
      <c r="H282" s="208">
        <v>50</v>
      </c>
      <c r="I282" s="208">
        <v>50</v>
      </c>
      <c r="J282" s="209"/>
      <c r="K282" s="209"/>
      <c r="L282" s="209"/>
      <c r="M282" s="209"/>
      <c r="N282" s="210"/>
      <c r="O282" s="210"/>
      <c r="P282" s="210"/>
      <c r="Q282" s="210"/>
    </row>
    <row r="283" spans="1:17" ht="12.75">
      <c r="A283" s="208"/>
      <c r="B283" s="208"/>
      <c r="C283" s="208"/>
      <c r="D283" s="208"/>
      <c r="E283" s="208" t="s">
        <v>20</v>
      </c>
      <c r="F283" s="208">
        <v>8</v>
      </c>
      <c r="G283" s="208">
        <v>8</v>
      </c>
      <c r="H283" s="208">
        <v>10</v>
      </c>
      <c r="I283" s="208">
        <v>10</v>
      </c>
      <c r="J283" s="209"/>
      <c r="K283" s="209"/>
      <c r="L283" s="209"/>
      <c r="M283" s="209"/>
      <c r="N283" s="210"/>
      <c r="O283" s="210"/>
      <c r="P283" s="210"/>
      <c r="Q283" s="210"/>
    </row>
    <row r="284" spans="1:17" ht="12.75">
      <c r="A284" s="208"/>
      <c r="B284" s="208"/>
      <c r="C284" s="208"/>
      <c r="D284" s="208"/>
      <c r="E284" s="208" t="s">
        <v>21</v>
      </c>
      <c r="F284" s="208">
        <v>38</v>
      </c>
      <c r="G284" s="208">
        <v>38</v>
      </c>
      <c r="H284" s="208">
        <v>50</v>
      </c>
      <c r="I284" s="208">
        <v>50</v>
      </c>
      <c r="J284" s="209"/>
      <c r="K284" s="209"/>
      <c r="L284" s="209"/>
      <c r="M284" s="209"/>
      <c r="N284" s="210"/>
      <c r="O284" s="210"/>
      <c r="P284" s="210"/>
      <c r="Q284" s="210"/>
    </row>
    <row r="285" spans="1:17" ht="12.75">
      <c r="A285" s="208"/>
      <c r="B285" s="208"/>
      <c r="C285" s="208"/>
      <c r="D285" s="208"/>
      <c r="E285" s="208" t="s">
        <v>22</v>
      </c>
      <c r="F285" s="208">
        <v>4</v>
      </c>
      <c r="G285" s="208">
        <v>4</v>
      </c>
      <c r="H285" s="208">
        <v>5</v>
      </c>
      <c r="I285" s="208">
        <v>5</v>
      </c>
      <c r="J285" s="209"/>
      <c r="K285" s="209"/>
      <c r="L285" s="209"/>
      <c r="M285" s="209"/>
      <c r="N285" s="210"/>
      <c r="O285" s="210"/>
      <c r="P285" s="210"/>
      <c r="Q285" s="210"/>
    </row>
    <row r="286" spans="1:17" ht="12.75">
      <c r="A286" s="144">
        <v>494</v>
      </c>
      <c r="B286" s="144" t="s">
        <v>112</v>
      </c>
      <c r="C286" s="144">
        <v>200</v>
      </c>
      <c r="D286" s="144">
        <v>200</v>
      </c>
      <c r="E286" s="144" t="s">
        <v>69</v>
      </c>
      <c r="F286" s="144">
        <v>50</v>
      </c>
      <c r="G286" s="144">
        <v>50</v>
      </c>
      <c r="H286" s="144">
        <v>50</v>
      </c>
      <c r="I286" s="144">
        <v>50</v>
      </c>
      <c r="J286" s="135">
        <v>0.1</v>
      </c>
      <c r="K286" s="135">
        <v>0</v>
      </c>
      <c r="L286" s="135">
        <v>15.2</v>
      </c>
      <c r="M286" s="135">
        <v>61</v>
      </c>
      <c r="N286" s="135">
        <v>0.1</v>
      </c>
      <c r="O286" s="135">
        <v>0</v>
      </c>
      <c r="P286" s="135">
        <v>15.2</v>
      </c>
      <c r="Q286" s="135">
        <v>61</v>
      </c>
    </row>
    <row r="287" spans="1:17" ht="12.75">
      <c r="A287" s="150"/>
      <c r="B287" s="144"/>
      <c r="C287" s="150"/>
      <c r="D287" s="144"/>
      <c r="E287" s="144" t="s">
        <v>22</v>
      </c>
      <c r="F287" s="144">
        <v>14</v>
      </c>
      <c r="G287" s="144">
        <v>14</v>
      </c>
      <c r="H287" s="144">
        <v>14</v>
      </c>
      <c r="I287" s="144">
        <v>14</v>
      </c>
      <c r="J287" s="139"/>
      <c r="K287" s="139"/>
      <c r="L287" s="139"/>
      <c r="M287" s="139"/>
      <c r="N287" s="138"/>
      <c r="O287" s="138"/>
      <c r="P287" s="138"/>
      <c r="Q287" s="138"/>
    </row>
    <row r="288" spans="1:17" ht="12.75">
      <c r="A288" s="150"/>
      <c r="B288" s="144"/>
      <c r="C288" s="150"/>
      <c r="D288" s="144"/>
      <c r="E288" s="144" t="s">
        <v>113</v>
      </c>
      <c r="F288" s="144">
        <v>8</v>
      </c>
      <c r="G288" s="144">
        <v>7</v>
      </c>
      <c r="H288" s="144">
        <v>8</v>
      </c>
      <c r="I288" s="144">
        <v>7</v>
      </c>
      <c r="J288" s="139"/>
      <c r="K288" s="139"/>
      <c r="L288" s="139"/>
      <c r="M288" s="139"/>
      <c r="N288" s="138"/>
      <c r="O288" s="138"/>
      <c r="P288" s="138"/>
      <c r="Q288" s="138"/>
    </row>
    <row r="289" spans="1:17" ht="12.75">
      <c r="A289" s="144">
        <v>108</v>
      </c>
      <c r="B289" s="144" t="s">
        <v>25</v>
      </c>
      <c r="C289" s="144">
        <v>40</v>
      </c>
      <c r="D289" s="144">
        <v>50</v>
      </c>
      <c r="E289" s="144" t="s">
        <v>26</v>
      </c>
      <c r="F289" s="144">
        <v>40</v>
      </c>
      <c r="G289" s="144">
        <v>40</v>
      </c>
      <c r="H289" s="144">
        <v>50</v>
      </c>
      <c r="I289" s="144">
        <v>50</v>
      </c>
      <c r="J289" s="135">
        <v>3.04</v>
      </c>
      <c r="K289" s="135">
        <v>0.32</v>
      </c>
      <c r="L289" s="135">
        <v>19.68</v>
      </c>
      <c r="M289" s="135">
        <v>94</v>
      </c>
      <c r="N289" s="135">
        <v>3.8</v>
      </c>
      <c r="O289" s="135">
        <v>0.4</v>
      </c>
      <c r="P289" s="135">
        <v>24.6</v>
      </c>
      <c r="Q289" s="135">
        <v>117.5</v>
      </c>
    </row>
    <row r="290" spans="1:17" ht="12.75">
      <c r="A290" s="144">
        <v>300</v>
      </c>
      <c r="B290" s="144" t="s">
        <v>299</v>
      </c>
      <c r="C290" s="147" t="s">
        <v>300</v>
      </c>
      <c r="D290" s="144">
        <v>40</v>
      </c>
      <c r="E290" s="144" t="s">
        <v>301</v>
      </c>
      <c r="F290" s="144">
        <v>40</v>
      </c>
      <c r="G290" s="144">
        <v>40</v>
      </c>
      <c r="H290" s="144">
        <v>40</v>
      </c>
      <c r="I290" s="144">
        <v>40</v>
      </c>
      <c r="J290" s="135">
        <v>5.1</v>
      </c>
      <c r="K290" s="135">
        <v>4.6</v>
      </c>
      <c r="L290" s="135">
        <v>0.3</v>
      </c>
      <c r="M290" s="135">
        <v>63</v>
      </c>
      <c r="N290" s="135">
        <v>5.1</v>
      </c>
      <c r="O290" s="135">
        <v>4.6</v>
      </c>
      <c r="P290" s="135">
        <v>0.3</v>
      </c>
      <c r="Q290" s="135">
        <v>63</v>
      </c>
    </row>
    <row r="291" spans="1:17" ht="12.75">
      <c r="A291" s="144">
        <v>112</v>
      </c>
      <c r="B291" s="144" t="s">
        <v>140</v>
      </c>
      <c r="C291" s="147" t="s">
        <v>96</v>
      </c>
      <c r="D291" s="144">
        <v>100</v>
      </c>
      <c r="E291" s="144" t="s">
        <v>103</v>
      </c>
      <c r="F291" s="144">
        <v>100</v>
      </c>
      <c r="G291" s="144">
        <v>100</v>
      </c>
      <c r="H291" s="144">
        <v>100</v>
      </c>
      <c r="I291" s="144">
        <v>100</v>
      </c>
      <c r="J291" s="135">
        <v>0.4</v>
      </c>
      <c r="K291" s="135">
        <v>0.04</v>
      </c>
      <c r="L291" s="135">
        <v>9.8</v>
      </c>
      <c r="M291" s="135">
        <v>47</v>
      </c>
      <c r="N291" s="135">
        <v>0.4</v>
      </c>
      <c r="O291" s="135">
        <v>0.04</v>
      </c>
      <c r="P291" s="135">
        <v>9.8</v>
      </c>
      <c r="Q291" s="135">
        <v>47</v>
      </c>
    </row>
    <row r="292" spans="1:17" ht="12.75">
      <c r="A292" s="223" t="s">
        <v>30</v>
      </c>
      <c r="B292" s="223"/>
      <c r="C292" s="223"/>
      <c r="D292" s="223"/>
      <c r="E292" s="223"/>
      <c r="F292" s="223"/>
      <c r="G292" s="223"/>
      <c r="H292" s="223"/>
      <c r="I292" s="223"/>
      <c r="J292" s="143">
        <f>SUM(J281:J291)</f>
        <v>13.44</v>
      </c>
      <c r="K292" s="143">
        <f>SUM(K281:K291)</f>
        <v>13.51</v>
      </c>
      <c r="L292" s="143">
        <f>SUM(L281:L291)</f>
        <v>71.78</v>
      </c>
      <c r="M292" s="143">
        <f>SUM(M281:M291)</f>
        <v>468.4</v>
      </c>
      <c r="N292" s="143">
        <f>SUM(N281:N291)</f>
        <v>15.8</v>
      </c>
      <c r="O292" s="143">
        <f>SUM(O281:O291)</f>
        <v>16.439999999999998</v>
      </c>
      <c r="P292" s="143">
        <f>SUM(P281:P291)</f>
        <v>85.6</v>
      </c>
      <c r="Q292" s="143">
        <f>SUM(Q281:Q291)</f>
        <v>559.7</v>
      </c>
    </row>
    <row r="293" spans="1:17" ht="12.75">
      <c r="A293" s="223" t="s">
        <v>31</v>
      </c>
      <c r="B293" s="223"/>
      <c r="C293" s="223"/>
      <c r="D293" s="223"/>
      <c r="E293" s="161"/>
      <c r="F293" s="161"/>
      <c r="G293" s="161"/>
      <c r="H293" s="161"/>
      <c r="I293" s="161"/>
      <c r="J293" s="149"/>
      <c r="K293" s="149"/>
      <c r="L293" s="149"/>
      <c r="M293" s="149"/>
      <c r="N293" s="140"/>
      <c r="O293" s="140"/>
      <c r="P293" s="140"/>
      <c r="Q293" s="140"/>
    </row>
    <row r="294" spans="1:17" ht="12.75">
      <c r="A294" s="144">
        <v>25</v>
      </c>
      <c r="B294" s="144" t="s">
        <v>160</v>
      </c>
      <c r="C294" s="144">
        <v>60</v>
      </c>
      <c r="D294" s="144">
        <v>100</v>
      </c>
      <c r="E294" s="144" t="s">
        <v>38</v>
      </c>
      <c r="F294" s="144">
        <v>12.4</v>
      </c>
      <c r="G294" s="144">
        <v>9.6</v>
      </c>
      <c r="H294" s="144">
        <v>20</v>
      </c>
      <c r="I294" s="144">
        <v>16</v>
      </c>
      <c r="J294" s="135">
        <v>0.66</v>
      </c>
      <c r="K294" s="135">
        <v>3.66</v>
      </c>
      <c r="L294" s="135">
        <v>2.22</v>
      </c>
      <c r="M294" s="135">
        <v>39</v>
      </c>
      <c r="N294" s="135">
        <v>1.1</v>
      </c>
      <c r="O294" s="135">
        <v>6.1</v>
      </c>
      <c r="P294" s="135">
        <v>3.7</v>
      </c>
      <c r="Q294" s="135">
        <v>65</v>
      </c>
    </row>
    <row r="295" spans="1:17" ht="12.75">
      <c r="A295" s="144"/>
      <c r="B295" s="144"/>
      <c r="C295" s="144"/>
      <c r="D295" s="144"/>
      <c r="E295" s="144" t="s">
        <v>161</v>
      </c>
      <c r="F295" s="144">
        <v>17.64</v>
      </c>
      <c r="G295" s="144">
        <v>15</v>
      </c>
      <c r="H295" s="144">
        <v>29.4</v>
      </c>
      <c r="I295" s="144">
        <v>25</v>
      </c>
      <c r="J295" s="135"/>
      <c r="K295" s="135"/>
      <c r="L295" s="135"/>
      <c r="M295" s="135"/>
      <c r="N295" s="135"/>
      <c r="O295" s="135"/>
      <c r="P295" s="135"/>
      <c r="Q295" s="135"/>
    </row>
    <row r="296" spans="1:17" ht="12.75">
      <c r="A296" s="144"/>
      <c r="B296" s="144"/>
      <c r="C296" s="144"/>
      <c r="D296" s="144"/>
      <c r="E296" s="144" t="s">
        <v>162</v>
      </c>
      <c r="F296" s="144">
        <v>22.1</v>
      </c>
      <c r="G296" s="144">
        <v>21</v>
      </c>
      <c r="H296" s="144">
        <v>36.8</v>
      </c>
      <c r="I296" s="144">
        <v>35</v>
      </c>
      <c r="J296" s="135"/>
      <c r="K296" s="135"/>
      <c r="L296" s="135"/>
      <c r="M296" s="135"/>
      <c r="N296" s="135"/>
      <c r="O296" s="135"/>
      <c r="P296" s="135"/>
      <c r="Q296" s="135"/>
    </row>
    <row r="297" spans="1:17" ht="12.75">
      <c r="A297" s="150"/>
      <c r="B297" s="150"/>
      <c r="C297" s="150"/>
      <c r="D297" s="144"/>
      <c r="E297" s="144" t="s">
        <v>163</v>
      </c>
      <c r="F297" s="144">
        <v>14.3</v>
      </c>
      <c r="G297" s="144">
        <v>11.4</v>
      </c>
      <c r="H297" s="144">
        <v>23.8</v>
      </c>
      <c r="I297" s="144">
        <v>19</v>
      </c>
      <c r="J297" s="135"/>
      <c r="K297" s="135"/>
      <c r="L297" s="135"/>
      <c r="M297" s="135"/>
      <c r="N297" s="156"/>
      <c r="O297" s="156"/>
      <c r="P297" s="156"/>
      <c r="Q297" s="156"/>
    </row>
    <row r="298" spans="1:17" ht="12.75">
      <c r="A298" s="150"/>
      <c r="B298" s="150"/>
      <c r="C298" s="150"/>
      <c r="D298" s="144"/>
      <c r="E298" s="144" t="s">
        <v>34</v>
      </c>
      <c r="F298" s="144">
        <v>3.6</v>
      </c>
      <c r="G298" s="144">
        <v>3.6</v>
      </c>
      <c r="H298" s="144">
        <v>6</v>
      </c>
      <c r="I298" s="144">
        <v>6</v>
      </c>
      <c r="J298" s="135"/>
      <c r="K298" s="135"/>
      <c r="L298" s="135"/>
      <c r="M298" s="135"/>
      <c r="N298" s="156"/>
      <c r="O298" s="156"/>
      <c r="P298" s="156"/>
      <c r="Q298" s="156"/>
    </row>
    <row r="299" spans="1:17" ht="12.75">
      <c r="A299" s="144">
        <v>144</v>
      </c>
      <c r="B299" s="144" t="s">
        <v>164</v>
      </c>
      <c r="C299" s="144">
        <v>200</v>
      </c>
      <c r="D299" s="144">
        <v>250</v>
      </c>
      <c r="E299" s="144" t="s">
        <v>36</v>
      </c>
      <c r="F299" s="144">
        <v>66.6</v>
      </c>
      <c r="G299" s="144">
        <v>50</v>
      </c>
      <c r="H299" s="144">
        <v>83.2</v>
      </c>
      <c r="I299" s="144">
        <v>62.5</v>
      </c>
      <c r="J299" s="135">
        <v>1.84</v>
      </c>
      <c r="K299" s="135">
        <v>3.4</v>
      </c>
      <c r="L299" s="135">
        <v>12.1</v>
      </c>
      <c r="M299" s="135">
        <v>116.4</v>
      </c>
      <c r="N299" s="135">
        <v>2.3</v>
      </c>
      <c r="O299" s="135">
        <v>4.25</v>
      </c>
      <c r="P299" s="135">
        <v>15.1</v>
      </c>
      <c r="Q299" s="135">
        <v>128</v>
      </c>
    </row>
    <row r="300" spans="1:17" ht="12.75">
      <c r="A300" s="144">
        <v>404</v>
      </c>
      <c r="B300" s="144" t="s">
        <v>165</v>
      </c>
      <c r="C300" s="144"/>
      <c r="D300" s="144">
        <v>20</v>
      </c>
      <c r="E300" s="144" t="s">
        <v>38</v>
      </c>
      <c r="F300" s="144">
        <v>10</v>
      </c>
      <c r="G300" s="144">
        <v>8</v>
      </c>
      <c r="H300" s="144">
        <v>12.5</v>
      </c>
      <c r="I300" s="144">
        <v>10</v>
      </c>
      <c r="J300" s="135"/>
      <c r="K300" s="135"/>
      <c r="L300" s="135"/>
      <c r="M300" s="135"/>
      <c r="N300" s="156"/>
      <c r="O300" s="156"/>
      <c r="P300" s="156"/>
      <c r="Q300" s="138"/>
    </row>
    <row r="301" spans="1:17" ht="12.75">
      <c r="A301" s="144"/>
      <c r="B301" s="144"/>
      <c r="C301" s="144"/>
      <c r="D301" s="144"/>
      <c r="E301" s="144" t="s">
        <v>137</v>
      </c>
      <c r="F301" s="144">
        <v>16.2</v>
      </c>
      <c r="G301" s="144">
        <v>16</v>
      </c>
      <c r="H301" s="144">
        <v>20.3</v>
      </c>
      <c r="I301" s="144">
        <v>20</v>
      </c>
      <c r="J301" s="135"/>
      <c r="K301" s="135"/>
      <c r="L301" s="135"/>
      <c r="M301" s="135"/>
      <c r="N301" s="156"/>
      <c r="O301" s="156"/>
      <c r="P301" s="156"/>
      <c r="Q301" s="138"/>
    </row>
    <row r="302" spans="1:17" ht="12.75">
      <c r="A302" s="144"/>
      <c r="B302" s="144"/>
      <c r="C302" s="144"/>
      <c r="D302" s="144"/>
      <c r="E302" s="144" t="s">
        <v>166</v>
      </c>
      <c r="F302" s="144">
        <v>30.8</v>
      </c>
      <c r="G302" s="144">
        <v>20</v>
      </c>
      <c r="H302" s="144">
        <v>38.5</v>
      </c>
      <c r="I302" s="144">
        <v>25</v>
      </c>
      <c r="J302" s="135"/>
      <c r="K302" s="135"/>
      <c r="L302" s="135"/>
      <c r="M302" s="135"/>
      <c r="N302" s="156"/>
      <c r="O302" s="156"/>
      <c r="P302" s="156"/>
      <c r="Q302" s="138"/>
    </row>
    <row r="303" spans="1:17" ht="12.75">
      <c r="A303" s="150"/>
      <c r="B303" s="144"/>
      <c r="C303" s="150"/>
      <c r="D303" s="144"/>
      <c r="E303" s="144" t="s">
        <v>39</v>
      </c>
      <c r="F303" s="144">
        <v>9.6</v>
      </c>
      <c r="G303" s="144">
        <v>8</v>
      </c>
      <c r="H303" s="144">
        <v>12</v>
      </c>
      <c r="I303" s="144">
        <v>10</v>
      </c>
      <c r="J303" s="135"/>
      <c r="K303" s="135"/>
      <c r="L303" s="135"/>
      <c r="M303" s="135"/>
      <c r="N303" s="156"/>
      <c r="O303" s="156"/>
      <c r="P303" s="156"/>
      <c r="Q303" s="138"/>
    </row>
    <row r="304" spans="1:17" ht="12.75">
      <c r="A304" s="150"/>
      <c r="B304" s="144"/>
      <c r="C304" s="150"/>
      <c r="D304" s="144"/>
      <c r="E304" s="144" t="s">
        <v>46</v>
      </c>
      <c r="F304" s="144">
        <v>3.5</v>
      </c>
      <c r="G304" s="144">
        <v>3.5</v>
      </c>
      <c r="H304" s="144">
        <v>5</v>
      </c>
      <c r="I304" s="144">
        <v>5</v>
      </c>
      <c r="J304" s="135"/>
      <c r="K304" s="135"/>
      <c r="L304" s="135"/>
      <c r="M304" s="135"/>
      <c r="N304" s="156"/>
      <c r="O304" s="156"/>
      <c r="P304" s="156"/>
      <c r="Q304" s="138"/>
    </row>
    <row r="305" spans="1:17" ht="12.75">
      <c r="A305" s="150"/>
      <c r="B305" s="144"/>
      <c r="C305" s="150"/>
      <c r="D305" s="144"/>
      <c r="E305" s="144" t="s">
        <v>167</v>
      </c>
      <c r="F305" s="144">
        <v>130</v>
      </c>
      <c r="G305" s="144">
        <v>130</v>
      </c>
      <c r="H305" s="144">
        <v>163</v>
      </c>
      <c r="I305" s="144"/>
      <c r="J305" s="135"/>
      <c r="K305" s="135"/>
      <c r="L305" s="135"/>
      <c r="M305" s="135"/>
      <c r="N305" s="156"/>
      <c r="O305" s="156"/>
      <c r="P305" s="156"/>
      <c r="Q305" s="138"/>
    </row>
    <row r="306" spans="1:17" ht="12.75">
      <c r="A306" s="150"/>
      <c r="B306" s="144"/>
      <c r="C306" s="150"/>
      <c r="D306" s="144"/>
      <c r="E306" s="144" t="s">
        <v>78</v>
      </c>
      <c r="F306" s="144"/>
      <c r="G306" s="144"/>
      <c r="H306" s="144">
        <v>32</v>
      </c>
      <c r="I306" s="144">
        <v>20</v>
      </c>
      <c r="J306" s="135">
        <v>4.7</v>
      </c>
      <c r="K306" s="135">
        <v>3.25</v>
      </c>
      <c r="L306" s="135">
        <v>0.11</v>
      </c>
      <c r="M306" s="135">
        <v>48.57</v>
      </c>
      <c r="N306" s="135">
        <v>4.7</v>
      </c>
      <c r="O306" s="135">
        <v>3.25</v>
      </c>
      <c r="P306" s="135">
        <v>0.11</v>
      </c>
      <c r="Q306" s="135">
        <v>48.57</v>
      </c>
    </row>
    <row r="307" spans="1:17" ht="12.75">
      <c r="A307" s="144">
        <v>398</v>
      </c>
      <c r="B307" s="144" t="s">
        <v>168</v>
      </c>
      <c r="C307" s="144">
        <v>120</v>
      </c>
      <c r="D307" s="144">
        <v>120</v>
      </c>
      <c r="E307" s="144" t="s">
        <v>169</v>
      </c>
      <c r="F307" s="144" t="s">
        <v>170</v>
      </c>
      <c r="G307" s="144" t="s">
        <v>171</v>
      </c>
      <c r="H307" s="144" t="s">
        <v>170</v>
      </c>
      <c r="I307" s="144" t="s">
        <v>171</v>
      </c>
      <c r="J307" s="135">
        <v>18</v>
      </c>
      <c r="K307" s="135">
        <v>13.8</v>
      </c>
      <c r="L307" s="135">
        <v>4.3</v>
      </c>
      <c r="M307" s="135">
        <v>213</v>
      </c>
      <c r="N307" s="135">
        <v>18</v>
      </c>
      <c r="O307" s="135">
        <v>13.8</v>
      </c>
      <c r="P307" s="135">
        <v>4.3</v>
      </c>
      <c r="Q307" s="135">
        <v>213</v>
      </c>
    </row>
    <row r="308" spans="1:17" ht="12.75">
      <c r="A308" s="144"/>
      <c r="B308" s="144" t="s">
        <v>172</v>
      </c>
      <c r="C308" s="144"/>
      <c r="D308" s="144"/>
      <c r="E308" s="144" t="s">
        <v>34</v>
      </c>
      <c r="F308" s="146">
        <v>9</v>
      </c>
      <c r="G308" s="146">
        <v>9</v>
      </c>
      <c r="H308" s="146">
        <v>9</v>
      </c>
      <c r="I308" s="146">
        <v>9</v>
      </c>
      <c r="J308" s="135"/>
      <c r="K308" s="135"/>
      <c r="L308" s="135"/>
      <c r="M308" s="135"/>
      <c r="N308" s="156"/>
      <c r="O308" s="156"/>
      <c r="P308" s="156"/>
      <c r="Q308" s="156"/>
    </row>
    <row r="309" spans="1:17" ht="12.75">
      <c r="A309" s="145"/>
      <c r="B309" s="145" t="s">
        <v>290</v>
      </c>
      <c r="C309" s="145"/>
      <c r="D309" s="145"/>
      <c r="E309" s="184" t="s">
        <v>66</v>
      </c>
      <c r="F309" s="184"/>
      <c r="G309" s="184">
        <v>50</v>
      </c>
      <c r="H309" s="147"/>
      <c r="I309" s="147" t="s">
        <v>173</v>
      </c>
      <c r="J309" s="135"/>
      <c r="K309" s="135"/>
      <c r="L309" s="135"/>
      <c r="M309" s="135"/>
      <c r="N309" s="135"/>
      <c r="O309" s="135"/>
      <c r="P309" s="135"/>
      <c r="Q309" s="135"/>
    </row>
    <row r="310" spans="1:17" ht="12.75">
      <c r="A310" s="145"/>
      <c r="B310" s="145"/>
      <c r="C310" s="145"/>
      <c r="D310" s="145"/>
      <c r="E310" s="144" t="s">
        <v>47</v>
      </c>
      <c r="F310" s="144">
        <v>1.2</v>
      </c>
      <c r="G310" s="144">
        <v>1.2</v>
      </c>
      <c r="H310" s="144">
        <v>1.2</v>
      </c>
      <c r="I310" s="144">
        <v>1.2</v>
      </c>
      <c r="J310" s="182"/>
      <c r="K310" s="182"/>
      <c r="L310" s="182"/>
      <c r="M310" s="182"/>
      <c r="N310" s="138"/>
      <c r="O310" s="138"/>
      <c r="P310" s="138"/>
      <c r="Q310" s="138"/>
    </row>
    <row r="311" spans="1:17" ht="12.75">
      <c r="A311" s="145"/>
      <c r="B311" s="145"/>
      <c r="C311" s="145"/>
      <c r="D311" s="145"/>
      <c r="E311" s="144" t="s">
        <v>46</v>
      </c>
      <c r="F311" s="144">
        <v>1.2</v>
      </c>
      <c r="G311" s="144">
        <v>1.2</v>
      </c>
      <c r="H311" s="144">
        <v>1.2</v>
      </c>
      <c r="I311" s="144">
        <v>1.2</v>
      </c>
      <c r="J311" s="182"/>
      <c r="K311" s="182"/>
      <c r="L311" s="182"/>
      <c r="M311" s="182"/>
      <c r="N311" s="138"/>
      <c r="O311" s="138"/>
      <c r="P311" s="138"/>
      <c r="Q311" s="138"/>
    </row>
    <row r="312" spans="1:17" ht="12.75">
      <c r="A312" s="145"/>
      <c r="B312" s="145"/>
      <c r="C312" s="145"/>
      <c r="D312" s="145"/>
      <c r="E312" s="144" t="s">
        <v>95</v>
      </c>
      <c r="F312" s="144">
        <v>25</v>
      </c>
      <c r="G312" s="144">
        <v>25</v>
      </c>
      <c r="H312" s="144">
        <v>25</v>
      </c>
      <c r="I312" s="144">
        <v>25</v>
      </c>
      <c r="J312" s="182"/>
      <c r="K312" s="182"/>
      <c r="L312" s="182"/>
      <c r="M312" s="182"/>
      <c r="N312" s="138"/>
      <c r="O312" s="138"/>
      <c r="P312" s="138"/>
      <c r="Q312" s="138"/>
    </row>
    <row r="313" spans="1:17" ht="12.75">
      <c r="A313" s="155">
        <v>291</v>
      </c>
      <c r="B313" s="155" t="s">
        <v>99</v>
      </c>
      <c r="C313" s="155">
        <v>150</v>
      </c>
      <c r="D313" s="155">
        <v>180</v>
      </c>
      <c r="E313" s="144" t="s">
        <v>100</v>
      </c>
      <c r="F313" s="144">
        <v>51</v>
      </c>
      <c r="G313" s="144">
        <v>51</v>
      </c>
      <c r="H313" s="144">
        <v>61</v>
      </c>
      <c r="I313" s="144">
        <v>61</v>
      </c>
      <c r="J313" s="135">
        <v>5.65</v>
      </c>
      <c r="K313" s="135">
        <v>6.7</v>
      </c>
      <c r="L313" s="135">
        <v>29.04</v>
      </c>
      <c r="M313" s="135">
        <v>144.9</v>
      </c>
      <c r="N313" s="135">
        <v>6.78</v>
      </c>
      <c r="O313" s="135">
        <v>8.1</v>
      </c>
      <c r="P313" s="135">
        <v>34.84</v>
      </c>
      <c r="Q313" s="135">
        <v>173.8</v>
      </c>
    </row>
    <row r="314" spans="1:17" ht="12.75">
      <c r="A314" s="155"/>
      <c r="B314" s="155" t="s">
        <v>101</v>
      </c>
      <c r="C314" s="170"/>
      <c r="D314" s="170"/>
      <c r="E314" s="144" t="s">
        <v>46</v>
      </c>
      <c r="F314" s="144">
        <v>6.5</v>
      </c>
      <c r="G314" s="144">
        <v>6.5</v>
      </c>
      <c r="H314" s="144">
        <v>8</v>
      </c>
      <c r="I314" s="144">
        <v>8</v>
      </c>
      <c r="J314" s="171"/>
      <c r="K314" s="171"/>
      <c r="L314" s="171"/>
      <c r="M314" s="171"/>
      <c r="N314" s="156"/>
      <c r="O314" s="156"/>
      <c r="P314" s="156"/>
      <c r="Q314" s="156"/>
    </row>
    <row r="315" spans="1:17" ht="12.75">
      <c r="A315" s="146">
        <v>511</v>
      </c>
      <c r="B315" s="146" t="s">
        <v>122</v>
      </c>
      <c r="C315" s="146">
        <v>200</v>
      </c>
      <c r="D315" s="146">
        <v>200</v>
      </c>
      <c r="E315" s="146" t="s">
        <v>123</v>
      </c>
      <c r="F315" s="146">
        <v>32</v>
      </c>
      <c r="G315" s="146">
        <v>30</v>
      </c>
      <c r="H315" s="146">
        <v>32</v>
      </c>
      <c r="I315" s="146">
        <v>30</v>
      </c>
      <c r="J315" s="153">
        <v>0.3</v>
      </c>
      <c r="K315" s="153">
        <v>0.1</v>
      </c>
      <c r="L315" s="153">
        <v>17.2</v>
      </c>
      <c r="M315" s="153">
        <v>71</v>
      </c>
      <c r="N315" s="153">
        <v>0.3</v>
      </c>
      <c r="O315" s="153">
        <v>0.1</v>
      </c>
      <c r="P315" s="153">
        <v>17.2</v>
      </c>
      <c r="Q315" s="153">
        <v>71</v>
      </c>
    </row>
    <row r="316" spans="1:17" ht="12.75">
      <c r="A316" s="152"/>
      <c r="B316" s="146"/>
      <c r="C316" s="152"/>
      <c r="D316" s="146"/>
      <c r="E316" s="146" t="s">
        <v>22</v>
      </c>
      <c r="F316" s="146">
        <v>14</v>
      </c>
      <c r="G316" s="146">
        <v>14</v>
      </c>
      <c r="H316" s="146">
        <v>14</v>
      </c>
      <c r="I316" s="146">
        <v>14</v>
      </c>
      <c r="J316" s="151"/>
      <c r="K316" s="151"/>
      <c r="L316" s="151"/>
      <c r="M316" s="151"/>
      <c r="N316" s="174"/>
      <c r="O316" s="174"/>
      <c r="P316" s="174"/>
      <c r="Q316" s="174"/>
    </row>
    <row r="317" spans="1:17" ht="12.75">
      <c r="A317" s="152"/>
      <c r="B317" s="146"/>
      <c r="C317" s="152"/>
      <c r="D317" s="146"/>
      <c r="E317" s="146" t="s">
        <v>21</v>
      </c>
      <c r="F317" s="146">
        <v>160</v>
      </c>
      <c r="G317" s="146">
        <v>160</v>
      </c>
      <c r="H317" s="146">
        <v>160</v>
      </c>
      <c r="I317" s="146">
        <v>160</v>
      </c>
      <c r="J317" s="151"/>
      <c r="K317" s="151"/>
      <c r="L317" s="151"/>
      <c r="M317" s="151"/>
      <c r="N317" s="174"/>
      <c r="O317" s="174"/>
      <c r="P317" s="174"/>
      <c r="Q317" s="174"/>
    </row>
    <row r="318" spans="1:17" ht="12.75">
      <c r="A318" s="144">
        <v>108</v>
      </c>
      <c r="B318" s="144" t="s">
        <v>25</v>
      </c>
      <c r="C318" s="144">
        <v>50</v>
      </c>
      <c r="D318" s="144">
        <v>60</v>
      </c>
      <c r="E318" s="144" t="s">
        <v>26</v>
      </c>
      <c r="F318" s="144">
        <v>50</v>
      </c>
      <c r="G318" s="144">
        <v>50</v>
      </c>
      <c r="H318" s="144">
        <v>60</v>
      </c>
      <c r="I318" s="144">
        <v>60</v>
      </c>
      <c r="J318" s="135">
        <v>3.8</v>
      </c>
      <c r="K318" s="135">
        <v>0.4</v>
      </c>
      <c r="L318" s="135">
        <v>24.6</v>
      </c>
      <c r="M318" s="135">
        <v>117.5</v>
      </c>
      <c r="N318" s="135">
        <v>4.56</v>
      </c>
      <c r="O318" s="135">
        <v>0.48</v>
      </c>
      <c r="P318" s="135">
        <v>29.52</v>
      </c>
      <c r="Q318" s="135">
        <v>141</v>
      </c>
    </row>
    <row r="319" spans="1:17" ht="12.75">
      <c r="A319" s="144">
        <v>109</v>
      </c>
      <c r="B319" s="144" t="s">
        <v>53</v>
      </c>
      <c r="C319" s="144">
        <v>50</v>
      </c>
      <c r="D319" s="144">
        <v>70</v>
      </c>
      <c r="E319" s="144" t="s">
        <v>54</v>
      </c>
      <c r="F319" s="144">
        <v>50</v>
      </c>
      <c r="G319" s="144">
        <v>50</v>
      </c>
      <c r="H319" s="144">
        <v>70</v>
      </c>
      <c r="I319" s="144">
        <v>70</v>
      </c>
      <c r="J319" s="135">
        <v>3.3</v>
      </c>
      <c r="K319" s="135">
        <v>0.6</v>
      </c>
      <c r="L319" s="135">
        <v>16.7</v>
      </c>
      <c r="M319" s="135">
        <v>87</v>
      </c>
      <c r="N319" s="135">
        <v>4.62</v>
      </c>
      <c r="O319" s="135">
        <v>7.3</v>
      </c>
      <c r="P319" s="135">
        <v>23.38</v>
      </c>
      <c r="Q319" s="135">
        <v>121.8</v>
      </c>
    </row>
    <row r="320" spans="1:17" ht="16.5" customHeight="1">
      <c r="A320" s="223" t="s">
        <v>55</v>
      </c>
      <c r="B320" s="223"/>
      <c r="C320" s="223"/>
      <c r="D320" s="223"/>
      <c r="E320" s="223"/>
      <c r="F320" s="223"/>
      <c r="G320" s="223"/>
      <c r="H320" s="223"/>
      <c r="I320" s="223"/>
      <c r="J320" s="158">
        <f aca="true" t="shared" si="17" ref="J320:Q320">SUM(J294:J319)</f>
        <v>38.25</v>
      </c>
      <c r="K320" s="158">
        <f t="shared" si="17"/>
        <v>31.91</v>
      </c>
      <c r="L320" s="158">
        <f t="shared" si="17"/>
        <v>106.27</v>
      </c>
      <c r="M320" s="158">
        <f t="shared" si="17"/>
        <v>837.37</v>
      </c>
      <c r="N320" s="158">
        <f t="shared" si="17"/>
        <v>42.36</v>
      </c>
      <c r="O320" s="158">
        <f t="shared" si="17"/>
        <v>43.379999999999995</v>
      </c>
      <c r="P320" s="158">
        <f t="shared" si="17"/>
        <v>128.15</v>
      </c>
      <c r="Q320" s="158">
        <f t="shared" si="17"/>
        <v>962.17</v>
      </c>
    </row>
    <row r="321" spans="1:17" ht="15.75" customHeight="1">
      <c r="A321" s="223" t="s">
        <v>56</v>
      </c>
      <c r="B321" s="223"/>
      <c r="C321" s="223"/>
      <c r="D321" s="223"/>
      <c r="E321" s="223"/>
      <c r="F321" s="223"/>
      <c r="G321" s="223"/>
      <c r="H321" s="223"/>
      <c r="I321" s="223"/>
      <c r="J321" s="158">
        <f aca="true" t="shared" si="18" ref="J321:Q321">J320+J292</f>
        <v>51.69</v>
      </c>
      <c r="K321" s="158">
        <f t="shared" si="18"/>
        <v>45.42</v>
      </c>
      <c r="L321" s="158">
        <f t="shared" si="18"/>
        <v>178.05</v>
      </c>
      <c r="M321" s="158">
        <f t="shared" si="18"/>
        <v>1305.77</v>
      </c>
      <c r="N321" s="158">
        <f t="shared" si="18"/>
        <v>58.16</v>
      </c>
      <c r="O321" s="158">
        <f t="shared" si="18"/>
        <v>59.81999999999999</v>
      </c>
      <c r="P321" s="158">
        <f t="shared" si="18"/>
        <v>213.75</v>
      </c>
      <c r="Q321" s="158">
        <f t="shared" si="18"/>
        <v>1521.87</v>
      </c>
    </row>
    <row r="322" spans="1:17" ht="15.75">
      <c r="A322" s="221" t="s">
        <v>174</v>
      </c>
      <c r="B322" s="221"/>
      <c r="C322" s="221"/>
      <c r="D322" s="221"/>
      <c r="E322" s="221"/>
      <c r="F322" s="221"/>
      <c r="G322" s="221"/>
      <c r="H322" s="221"/>
      <c r="I322" s="221"/>
      <c r="J322" s="221"/>
      <c r="K322" s="221"/>
      <c r="L322" s="221"/>
      <c r="M322" s="221"/>
      <c r="N322" s="221"/>
      <c r="O322" s="221"/>
      <c r="P322" s="221"/>
      <c r="Q322" s="221"/>
    </row>
    <row r="323" spans="1:17" ht="18" customHeight="1">
      <c r="A323" s="223" t="s">
        <v>16</v>
      </c>
      <c r="B323" s="223"/>
      <c r="C323" s="223"/>
      <c r="D323" s="223"/>
      <c r="E323" s="148"/>
      <c r="F323" s="148"/>
      <c r="G323" s="148"/>
      <c r="H323" s="148"/>
      <c r="I323" s="148"/>
      <c r="J323" s="148"/>
      <c r="K323" s="148"/>
      <c r="L323" s="148"/>
      <c r="M323" s="148"/>
      <c r="N323" s="159"/>
      <c r="O323" s="159"/>
      <c r="P323" s="159"/>
      <c r="Q323" s="159"/>
    </row>
    <row r="324" spans="1:17" ht="12.75">
      <c r="A324" s="208">
        <v>175</v>
      </c>
      <c r="B324" s="208" t="s">
        <v>58</v>
      </c>
      <c r="C324" s="208">
        <v>60</v>
      </c>
      <c r="D324" s="217">
        <v>100</v>
      </c>
      <c r="E324" s="208" t="s">
        <v>74</v>
      </c>
      <c r="F324" s="208">
        <v>64</v>
      </c>
      <c r="G324" s="208">
        <v>60</v>
      </c>
      <c r="H324" s="208">
        <v>107</v>
      </c>
      <c r="I324" s="208">
        <v>100</v>
      </c>
      <c r="J324" s="209">
        <v>1.6</v>
      </c>
      <c r="K324" s="209">
        <v>0.55</v>
      </c>
      <c r="L324" s="209">
        <v>8.3</v>
      </c>
      <c r="M324" s="209">
        <v>14.4</v>
      </c>
      <c r="N324" s="209">
        <v>2.67</v>
      </c>
      <c r="O324" s="209">
        <v>0.91</v>
      </c>
      <c r="P324" s="209">
        <v>13.84</v>
      </c>
      <c r="Q324" s="209">
        <v>78.57</v>
      </c>
    </row>
    <row r="325" spans="1:17" ht="12.75">
      <c r="A325" s="144">
        <v>341</v>
      </c>
      <c r="B325" s="144" t="s">
        <v>287</v>
      </c>
      <c r="C325" s="144">
        <v>80</v>
      </c>
      <c r="D325" s="144">
        <v>100</v>
      </c>
      <c r="E325" s="144" t="s">
        <v>61</v>
      </c>
      <c r="F325" s="144">
        <v>100</v>
      </c>
      <c r="G325" s="144">
        <v>70</v>
      </c>
      <c r="H325" s="144">
        <v>118</v>
      </c>
      <c r="I325" s="144">
        <v>87</v>
      </c>
      <c r="J325" s="135">
        <v>11.12</v>
      </c>
      <c r="K325" s="135">
        <v>1.68</v>
      </c>
      <c r="L325" s="135">
        <v>7.68</v>
      </c>
      <c r="M325" s="135">
        <v>90.4</v>
      </c>
      <c r="N325" s="135">
        <v>13.9</v>
      </c>
      <c r="O325" s="135">
        <v>2.1</v>
      </c>
      <c r="P325" s="135">
        <v>9.6</v>
      </c>
      <c r="Q325" s="135">
        <v>113</v>
      </c>
    </row>
    <row r="326" spans="1:17" ht="12.75">
      <c r="A326" s="144"/>
      <c r="B326" s="144"/>
      <c r="C326" s="144"/>
      <c r="D326" s="144"/>
      <c r="E326" s="144" t="s">
        <v>47</v>
      </c>
      <c r="F326" s="144">
        <v>4</v>
      </c>
      <c r="G326" s="144">
        <v>4</v>
      </c>
      <c r="H326" s="144">
        <v>5</v>
      </c>
      <c r="I326" s="144">
        <v>5</v>
      </c>
      <c r="J326" s="139"/>
      <c r="K326" s="139"/>
      <c r="L326" s="139"/>
      <c r="M326" s="139"/>
      <c r="N326" s="138"/>
      <c r="O326" s="138"/>
      <c r="P326" s="138"/>
      <c r="Q326" s="138"/>
    </row>
    <row r="327" spans="1:17" ht="12.75">
      <c r="A327" s="144"/>
      <c r="B327" s="145"/>
      <c r="C327" s="145"/>
      <c r="D327" s="145"/>
      <c r="E327" s="144" t="s">
        <v>34</v>
      </c>
      <c r="F327" s="144">
        <v>4</v>
      </c>
      <c r="G327" s="144">
        <v>4</v>
      </c>
      <c r="H327" s="144">
        <v>5</v>
      </c>
      <c r="I327" s="144">
        <v>5</v>
      </c>
      <c r="J327" s="139"/>
      <c r="K327" s="139"/>
      <c r="L327" s="139"/>
      <c r="M327" s="139"/>
      <c r="N327" s="138"/>
      <c r="O327" s="138"/>
      <c r="P327" s="138"/>
      <c r="Q327" s="138"/>
    </row>
    <row r="328" spans="1:17" ht="12.75">
      <c r="A328" s="144"/>
      <c r="B328" s="145"/>
      <c r="C328" s="145"/>
      <c r="D328" s="145"/>
      <c r="E328" s="144" t="s">
        <v>43</v>
      </c>
      <c r="F328" s="144">
        <v>9.2</v>
      </c>
      <c r="G328" s="144">
        <v>8</v>
      </c>
      <c r="H328" s="144">
        <v>11.5</v>
      </c>
      <c r="I328" s="144">
        <v>10</v>
      </c>
      <c r="J328" s="139"/>
      <c r="K328" s="139"/>
      <c r="L328" s="139"/>
      <c r="M328" s="139"/>
      <c r="N328" s="138"/>
      <c r="O328" s="138"/>
      <c r="P328" s="138"/>
      <c r="Q328" s="138"/>
    </row>
    <row r="329" spans="1:17" ht="12.75">
      <c r="A329" s="144"/>
      <c r="B329" s="145"/>
      <c r="C329" s="145"/>
      <c r="D329" s="145"/>
      <c r="E329" s="144" t="s">
        <v>39</v>
      </c>
      <c r="F329" s="144">
        <v>8.4</v>
      </c>
      <c r="G329" s="144">
        <v>7</v>
      </c>
      <c r="H329" s="144">
        <v>10.5</v>
      </c>
      <c r="I329" s="144">
        <v>8.8</v>
      </c>
      <c r="J329" s="139"/>
      <c r="K329" s="139"/>
      <c r="L329" s="139"/>
      <c r="M329" s="139"/>
      <c r="N329" s="138"/>
      <c r="O329" s="138"/>
      <c r="P329" s="138"/>
      <c r="Q329" s="138"/>
    </row>
    <row r="330" spans="1:17" ht="12.75">
      <c r="A330" s="144"/>
      <c r="B330" s="145"/>
      <c r="C330" s="145"/>
      <c r="D330" s="145"/>
      <c r="E330" s="144" t="s">
        <v>47</v>
      </c>
      <c r="F330" s="144">
        <v>2.6</v>
      </c>
      <c r="G330" s="144">
        <v>2.6</v>
      </c>
      <c r="H330" s="147" t="s">
        <v>286</v>
      </c>
      <c r="I330" s="147" t="s">
        <v>286</v>
      </c>
      <c r="J330" s="135"/>
      <c r="K330" s="135"/>
      <c r="L330" s="135"/>
      <c r="M330" s="135"/>
      <c r="N330" s="135"/>
      <c r="O330" s="135"/>
      <c r="P330" s="135"/>
      <c r="Q330" s="135"/>
    </row>
    <row r="331" spans="1:17" ht="12.75">
      <c r="A331" s="144"/>
      <c r="B331" s="145"/>
      <c r="C331" s="145"/>
      <c r="D331" s="145"/>
      <c r="E331" s="144" t="s">
        <v>34</v>
      </c>
      <c r="F331" s="144">
        <v>3</v>
      </c>
      <c r="G331" s="144">
        <v>3</v>
      </c>
      <c r="H331" s="144">
        <v>4</v>
      </c>
      <c r="I331" s="144">
        <v>4</v>
      </c>
      <c r="J331" s="139"/>
      <c r="K331" s="139"/>
      <c r="L331" s="139"/>
      <c r="M331" s="139"/>
      <c r="N331" s="138"/>
      <c r="O331" s="138"/>
      <c r="P331" s="138"/>
      <c r="Q331" s="138"/>
    </row>
    <row r="332" spans="1:17" ht="12.75">
      <c r="A332" s="144">
        <v>415</v>
      </c>
      <c r="B332" s="144" t="s">
        <v>67</v>
      </c>
      <c r="C332" s="144">
        <v>150</v>
      </c>
      <c r="D332" s="144">
        <v>150</v>
      </c>
      <c r="E332" s="144" t="s">
        <v>19</v>
      </c>
      <c r="F332" s="144">
        <v>51</v>
      </c>
      <c r="G332" s="144">
        <v>51</v>
      </c>
      <c r="H332" s="144">
        <v>51</v>
      </c>
      <c r="I332" s="144">
        <v>51</v>
      </c>
      <c r="J332" s="135">
        <v>3.54</v>
      </c>
      <c r="K332" s="135">
        <v>6.04</v>
      </c>
      <c r="L332" s="135">
        <v>32.4</v>
      </c>
      <c r="M332" s="135">
        <v>198.1</v>
      </c>
      <c r="N332" s="135">
        <v>3.54</v>
      </c>
      <c r="O332" s="135">
        <v>6.04</v>
      </c>
      <c r="P332" s="135">
        <v>32.4</v>
      </c>
      <c r="Q332" s="135">
        <v>198.1</v>
      </c>
    </row>
    <row r="333" spans="1:17" ht="12.75">
      <c r="A333" s="144"/>
      <c r="B333" s="144"/>
      <c r="C333" s="144"/>
      <c r="D333" s="144"/>
      <c r="E333" s="144" t="s">
        <v>46</v>
      </c>
      <c r="F333" s="144">
        <v>6.5</v>
      </c>
      <c r="G333" s="144">
        <v>6.5</v>
      </c>
      <c r="H333" s="144">
        <v>6.5</v>
      </c>
      <c r="I333" s="144">
        <v>6.5</v>
      </c>
      <c r="J333" s="139"/>
      <c r="K333" s="139"/>
      <c r="L333" s="139"/>
      <c r="M333" s="139"/>
      <c r="N333" s="138"/>
      <c r="O333" s="138"/>
      <c r="P333" s="138"/>
      <c r="Q333" s="138"/>
    </row>
    <row r="334" spans="1:17" ht="12.75">
      <c r="A334" s="144"/>
      <c r="B334" s="144"/>
      <c r="C334" s="144"/>
      <c r="D334" s="144"/>
      <c r="E334" s="144" t="s">
        <v>21</v>
      </c>
      <c r="F334" s="144">
        <v>109</v>
      </c>
      <c r="G334" s="144">
        <v>109</v>
      </c>
      <c r="H334" s="144">
        <v>109</v>
      </c>
      <c r="I334" s="144">
        <v>109</v>
      </c>
      <c r="J334" s="139"/>
      <c r="K334" s="139"/>
      <c r="L334" s="139"/>
      <c r="M334" s="139"/>
      <c r="N334" s="138"/>
      <c r="O334" s="138"/>
      <c r="P334" s="138"/>
      <c r="Q334" s="138"/>
    </row>
    <row r="335" spans="1:17" ht="12.75">
      <c r="A335" s="144">
        <v>496</v>
      </c>
      <c r="B335" s="144" t="s">
        <v>23</v>
      </c>
      <c r="C335" s="144">
        <v>200</v>
      </c>
      <c r="D335" s="144">
        <v>200</v>
      </c>
      <c r="E335" s="144" t="s">
        <v>24</v>
      </c>
      <c r="F335" s="144">
        <v>2.5</v>
      </c>
      <c r="G335" s="144">
        <v>2.5</v>
      </c>
      <c r="H335" s="144">
        <v>2.5</v>
      </c>
      <c r="I335" s="144">
        <v>2.5</v>
      </c>
      <c r="J335" s="135">
        <v>3.6</v>
      </c>
      <c r="K335" s="135">
        <v>3.3</v>
      </c>
      <c r="L335" s="135">
        <v>25</v>
      </c>
      <c r="M335" s="135">
        <v>144</v>
      </c>
      <c r="N335" s="135">
        <v>3.6</v>
      </c>
      <c r="O335" s="135">
        <v>3.3</v>
      </c>
      <c r="P335" s="135">
        <v>25</v>
      </c>
      <c r="Q335" s="135">
        <v>144</v>
      </c>
    </row>
    <row r="336" spans="1:17" ht="12.75">
      <c r="A336" s="144"/>
      <c r="B336" s="144"/>
      <c r="C336" s="144"/>
      <c r="D336" s="144"/>
      <c r="E336" s="144" t="s">
        <v>18</v>
      </c>
      <c r="F336" s="144">
        <v>100</v>
      </c>
      <c r="G336" s="144">
        <v>100</v>
      </c>
      <c r="H336" s="144">
        <v>100</v>
      </c>
      <c r="I336" s="144">
        <v>100</v>
      </c>
      <c r="J336" s="135"/>
      <c r="K336" s="135"/>
      <c r="L336" s="135"/>
      <c r="M336" s="135"/>
      <c r="N336" s="156"/>
      <c r="O336" s="156"/>
      <c r="P336" s="156"/>
      <c r="Q336" s="156"/>
    </row>
    <row r="337" spans="1:17" ht="12.75">
      <c r="A337" s="144"/>
      <c r="B337" s="144"/>
      <c r="C337" s="144"/>
      <c r="D337" s="144"/>
      <c r="E337" s="144" t="s">
        <v>22</v>
      </c>
      <c r="F337" s="144">
        <v>14</v>
      </c>
      <c r="G337" s="144">
        <v>14</v>
      </c>
      <c r="H337" s="144">
        <v>14</v>
      </c>
      <c r="I337" s="144">
        <v>14</v>
      </c>
      <c r="J337" s="135"/>
      <c r="K337" s="135"/>
      <c r="L337" s="135"/>
      <c r="M337" s="135"/>
      <c r="N337" s="138"/>
      <c r="O337" s="138"/>
      <c r="P337" s="138"/>
      <c r="Q337" s="138"/>
    </row>
    <row r="338" spans="1:17" ht="12.75">
      <c r="A338" s="144">
        <v>108</v>
      </c>
      <c r="B338" s="144" t="s">
        <v>25</v>
      </c>
      <c r="C338" s="144">
        <v>40</v>
      </c>
      <c r="D338" s="144">
        <v>50</v>
      </c>
      <c r="E338" s="144" t="s">
        <v>26</v>
      </c>
      <c r="F338" s="144">
        <v>40</v>
      </c>
      <c r="G338" s="144">
        <v>40</v>
      </c>
      <c r="H338" s="144">
        <v>50</v>
      </c>
      <c r="I338" s="144">
        <v>50</v>
      </c>
      <c r="J338" s="135">
        <v>3.04</v>
      </c>
      <c r="K338" s="135">
        <v>0.32</v>
      </c>
      <c r="L338" s="135">
        <v>19.68</v>
      </c>
      <c r="M338" s="135">
        <v>94</v>
      </c>
      <c r="N338" s="135">
        <v>3.8</v>
      </c>
      <c r="O338" s="135">
        <v>0.4</v>
      </c>
      <c r="P338" s="135">
        <v>24.6</v>
      </c>
      <c r="Q338" s="135">
        <v>117.5</v>
      </c>
    </row>
    <row r="339" spans="1:17" ht="12.75">
      <c r="A339" s="144">
        <v>105</v>
      </c>
      <c r="B339" s="144" t="s">
        <v>70</v>
      </c>
      <c r="C339" s="147" t="s">
        <v>28</v>
      </c>
      <c r="D339" s="144">
        <v>10</v>
      </c>
      <c r="E339" s="144" t="s">
        <v>46</v>
      </c>
      <c r="F339" s="144">
        <v>10</v>
      </c>
      <c r="G339" s="144">
        <v>10</v>
      </c>
      <c r="H339" s="144">
        <v>10</v>
      </c>
      <c r="I339" s="144">
        <v>10</v>
      </c>
      <c r="J339" s="135">
        <v>0.05</v>
      </c>
      <c r="K339" s="135">
        <v>8.25</v>
      </c>
      <c r="L339" s="135">
        <v>0.08</v>
      </c>
      <c r="M339" s="135">
        <v>74.8</v>
      </c>
      <c r="N339" s="135">
        <v>0.05</v>
      </c>
      <c r="O339" s="135">
        <v>8.25</v>
      </c>
      <c r="P339" s="135">
        <v>0.08</v>
      </c>
      <c r="Q339" s="135">
        <v>74.8</v>
      </c>
    </row>
    <row r="340" spans="1:17" ht="12.75">
      <c r="A340" s="223" t="s">
        <v>30</v>
      </c>
      <c r="B340" s="223"/>
      <c r="C340" s="223"/>
      <c r="D340" s="223"/>
      <c r="E340" s="223"/>
      <c r="F340" s="223"/>
      <c r="G340" s="223"/>
      <c r="H340" s="223"/>
      <c r="I340" s="223"/>
      <c r="J340" s="143">
        <f aca="true" t="shared" si="19" ref="J340:O340">SUM(J324:J339)</f>
        <v>22.95</v>
      </c>
      <c r="K340" s="143">
        <f t="shared" si="19"/>
        <v>20.14</v>
      </c>
      <c r="L340" s="143">
        <f t="shared" si="19"/>
        <v>93.14</v>
      </c>
      <c r="M340" s="143">
        <f t="shared" si="19"/>
        <v>615.6999999999999</v>
      </c>
      <c r="N340" s="143">
        <f t="shared" si="19"/>
        <v>27.560000000000002</v>
      </c>
      <c r="O340" s="143">
        <f t="shared" si="19"/>
        <v>21</v>
      </c>
      <c r="P340" s="143">
        <f>SUM(P324:P339)</f>
        <v>105.52</v>
      </c>
      <c r="Q340" s="143">
        <f>SUM(Q324:Q339)</f>
        <v>725.9699999999999</v>
      </c>
    </row>
    <row r="341" spans="1:17" ht="13.5">
      <c r="A341" s="223" t="s">
        <v>31</v>
      </c>
      <c r="B341" s="223"/>
      <c r="C341" s="223"/>
      <c r="D341" s="223"/>
      <c r="E341" s="161"/>
      <c r="F341" s="161"/>
      <c r="G341" s="161"/>
      <c r="H341" s="161"/>
      <c r="I341" s="161"/>
      <c r="J341" s="188"/>
      <c r="K341" s="188"/>
      <c r="L341" s="188"/>
      <c r="M341" s="188"/>
      <c r="N341" s="159"/>
      <c r="O341" s="159"/>
      <c r="P341" s="159"/>
      <c r="Q341" s="159"/>
    </row>
    <row r="342" spans="1:17" ht="12.75">
      <c r="A342" s="144">
        <v>75</v>
      </c>
      <c r="B342" s="144" t="s">
        <v>129</v>
      </c>
      <c r="C342" s="144">
        <v>60</v>
      </c>
      <c r="D342" s="144">
        <v>100</v>
      </c>
      <c r="E342" s="144" t="s">
        <v>36</v>
      </c>
      <c r="F342" s="144">
        <v>40.8</v>
      </c>
      <c r="G342" s="144">
        <v>29.4</v>
      </c>
      <c r="H342" s="144">
        <v>68.1</v>
      </c>
      <c r="I342" s="144">
        <v>49</v>
      </c>
      <c r="J342" s="135">
        <v>1.08</v>
      </c>
      <c r="K342" s="135">
        <v>3.72</v>
      </c>
      <c r="L342" s="135">
        <v>5.34</v>
      </c>
      <c r="M342" s="135">
        <v>59.4</v>
      </c>
      <c r="N342" s="135">
        <v>1.8</v>
      </c>
      <c r="O342" s="135">
        <v>6.2</v>
      </c>
      <c r="P342" s="135">
        <v>8.9</v>
      </c>
      <c r="Q342" s="135">
        <v>99</v>
      </c>
    </row>
    <row r="343" spans="1:17" ht="12.75">
      <c r="A343" s="150"/>
      <c r="B343" s="144" t="s">
        <v>130</v>
      </c>
      <c r="C343" s="150"/>
      <c r="D343" s="144"/>
      <c r="E343" s="144" t="s">
        <v>131</v>
      </c>
      <c r="F343" s="144">
        <v>3.6</v>
      </c>
      <c r="G343" s="144">
        <v>3</v>
      </c>
      <c r="H343" s="144">
        <v>6</v>
      </c>
      <c r="I343" s="144">
        <v>5</v>
      </c>
      <c r="J343" s="135"/>
      <c r="K343" s="135"/>
      <c r="L343" s="135"/>
      <c r="M343" s="135"/>
      <c r="N343" s="156"/>
      <c r="O343" s="156"/>
      <c r="P343" s="156"/>
      <c r="Q343" s="156"/>
    </row>
    <row r="344" spans="1:17" ht="12.75">
      <c r="A344" s="150"/>
      <c r="B344" s="144" t="s">
        <v>175</v>
      </c>
      <c r="C344" s="150"/>
      <c r="D344" s="144"/>
      <c r="E344" s="144" t="s">
        <v>74</v>
      </c>
      <c r="F344" s="144">
        <v>18</v>
      </c>
      <c r="G344" s="144">
        <v>14.4</v>
      </c>
      <c r="H344" s="144">
        <v>30</v>
      </c>
      <c r="I344" s="144">
        <v>24</v>
      </c>
      <c r="J344" s="135"/>
      <c r="K344" s="135"/>
      <c r="L344" s="135"/>
      <c r="M344" s="135"/>
      <c r="N344" s="156"/>
      <c r="O344" s="156"/>
      <c r="P344" s="156"/>
      <c r="Q344" s="156"/>
    </row>
    <row r="345" spans="1:17" ht="12.75">
      <c r="A345" s="150"/>
      <c r="B345" s="150"/>
      <c r="C345" s="150"/>
      <c r="D345" s="144"/>
      <c r="E345" s="144" t="s">
        <v>176</v>
      </c>
      <c r="F345" s="144">
        <v>15.72</v>
      </c>
      <c r="G345" s="144">
        <v>10.2</v>
      </c>
      <c r="H345" s="144">
        <v>26.2</v>
      </c>
      <c r="I345" s="144">
        <v>17</v>
      </c>
      <c r="J345" s="135"/>
      <c r="K345" s="135"/>
      <c r="L345" s="135"/>
      <c r="M345" s="135"/>
      <c r="N345" s="156"/>
      <c r="O345" s="156"/>
      <c r="P345" s="156"/>
      <c r="Q345" s="156"/>
    </row>
    <row r="346" spans="1:17" s="4" customFormat="1" ht="12.75">
      <c r="A346" s="150"/>
      <c r="B346" s="150"/>
      <c r="C346" s="150"/>
      <c r="D346" s="144"/>
      <c r="E346" s="144" t="s">
        <v>34</v>
      </c>
      <c r="F346" s="144">
        <v>3.6</v>
      </c>
      <c r="G346" s="144">
        <v>3.6</v>
      </c>
      <c r="H346" s="144">
        <v>6</v>
      </c>
      <c r="I346" s="144">
        <v>6</v>
      </c>
      <c r="J346" s="135"/>
      <c r="K346" s="135"/>
      <c r="L346" s="135"/>
      <c r="M346" s="135"/>
      <c r="N346" s="156"/>
      <c r="O346" s="156"/>
      <c r="P346" s="156"/>
      <c r="Q346" s="156"/>
    </row>
    <row r="347" spans="1:17" s="4" customFormat="1" ht="12.75">
      <c r="A347" s="144">
        <v>128</v>
      </c>
      <c r="B347" s="144" t="s">
        <v>177</v>
      </c>
      <c r="C347" s="144">
        <v>200</v>
      </c>
      <c r="D347" s="144">
        <v>250</v>
      </c>
      <c r="E347" s="144" t="s">
        <v>73</v>
      </c>
      <c r="F347" s="144">
        <v>40</v>
      </c>
      <c r="G347" s="144">
        <v>32</v>
      </c>
      <c r="H347" s="144">
        <v>50</v>
      </c>
      <c r="I347" s="144">
        <v>40</v>
      </c>
      <c r="J347" s="135">
        <v>1.46</v>
      </c>
      <c r="K347" s="135">
        <v>4</v>
      </c>
      <c r="L347" s="135">
        <v>8.52</v>
      </c>
      <c r="M347" s="135">
        <v>76.8</v>
      </c>
      <c r="N347" s="135">
        <v>1.82</v>
      </c>
      <c r="O347" s="135">
        <v>5</v>
      </c>
      <c r="P347" s="135">
        <v>10.65</v>
      </c>
      <c r="Q347" s="135">
        <v>90.5</v>
      </c>
    </row>
    <row r="348" spans="1:17" s="4" customFormat="1" ht="12.75">
      <c r="A348" s="144"/>
      <c r="B348" s="144" t="s">
        <v>178</v>
      </c>
      <c r="C348" s="144"/>
      <c r="D348" s="144"/>
      <c r="E348" s="144" t="s">
        <v>45</v>
      </c>
      <c r="F348" s="144">
        <v>20</v>
      </c>
      <c r="G348" s="144">
        <v>16</v>
      </c>
      <c r="H348" s="144">
        <v>25</v>
      </c>
      <c r="I348" s="144">
        <v>20</v>
      </c>
      <c r="J348" s="135"/>
      <c r="K348" s="135"/>
      <c r="L348" s="135"/>
      <c r="M348" s="135"/>
      <c r="N348" s="160"/>
      <c r="O348" s="160"/>
      <c r="P348" s="160"/>
      <c r="Q348" s="160"/>
    </row>
    <row r="349" spans="1:17" s="4" customFormat="1" ht="12.75">
      <c r="A349" s="144"/>
      <c r="B349" s="144"/>
      <c r="C349" s="144"/>
      <c r="D349" s="144"/>
      <c r="E349" s="144" t="s">
        <v>36</v>
      </c>
      <c r="F349" s="144">
        <v>23.5</v>
      </c>
      <c r="G349" s="144">
        <v>16</v>
      </c>
      <c r="H349" s="144">
        <v>27</v>
      </c>
      <c r="I349" s="144">
        <v>20</v>
      </c>
      <c r="J349" s="135"/>
      <c r="K349" s="135"/>
      <c r="L349" s="135"/>
      <c r="M349" s="135"/>
      <c r="N349" s="160"/>
      <c r="O349" s="160"/>
      <c r="P349" s="160"/>
      <c r="Q349" s="160"/>
    </row>
    <row r="350" spans="1:17" s="4" customFormat="1" ht="12.75">
      <c r="A350" s="144"/>
      <c r="B350" s="144"/>
      <c r="C350" s="144"/>
      <c r="D350" s="144"/>
      <c r="E350" s="144" t="s">
        <v>38</v>
      </c>
      <c r="F350" s="144">
        <v>10.4</v>
      </c>
      <c r="G350" s="144">
        <v>5</v>
      </c>
      <c r="H350" s="144">
        <v>13</v>
      </c>
      <c r="I350" s="144">
        <v>10</v>
      </c>
      <c r="J350" s="160"/>
      <c r="K350" s="160"/>
      <c r="L350" s="160"/>
      <c r="M350" s="160"/>
      <c r="N350" s="160"/>
      <c r="O350" s="160"/>
      <c r="P350" s="160"/>
      <c r="Q350" s="160"/>
    </row>
    <row r="351" spans="1:17" s="4" customFormat="1" ht="12.75">
      <c r="A351" s="144"/>
      <c r="B351" s="144"/>
      <c r="C351" s="144"/>
      <c r="D351" s="144"/>
      <c r="E351" s="144" t="s">
        <v>39</v>
      </c>
      <c r="F351" s="144">
        <v>9.6</v>
      </c>
      <c r="G351" s="144">
        <v>5</v>
      </c>
      <c r="H351" s="144">
        <v>12</v>
      </c>
      <c r="I351" s="144">
        <v>10</v>
      </c>
      <c r="J351" s="160"/>
      <c r="K351" s="160"/>
      <c r="L351" s="160"/>
      <c r="M351" s="160"/>
      <c r="N351" s="160"/>
      <c r="O351" s="160"/>
      <c r="P351" s="160"/>
      <c r="Q351" s="160"/>
    </row>
    <row r="352" spans="1:17" s="4" customFormat="1" ht="12.75">
      <c r="A352" s="144"/>
      <c r="B352" s="144"/>
      <c r="C352" s="144"/>
      <c r="D352" s="144"/>
      <c r="E352" s="144" t="s">
        <v>179</v>
      </c>
      <c r="F352" s="144">
        <v>6.4</v>
      </c>
      <c r="G352" s="144">
        <v>6.4</v>
      </c>
      <c r="H352" s="144">
        <v>8</v>
      </c>
      <c r="I352" s="144">
        <v>8</v>
      </c>
      <c r="J352" s="160"/>
      <c r="K352" s="160"/>
      <c r="L352" s="160"/>
      <c r="M352" s="160"/>
      <c r="N352" s="160"/>
      <c r="O352" s="160"/>
      <c r="P352" s="160"/>
      <c r="Q352" s="160"/>
    </row>
    <row r="353" spans="1:17" s="4" customFormat="1" ht="12.75">
      <c r="A353" s="144"/>
      <c r="B353" s="144"/>
      <c r="C353" s="144"/>
      <c r="D353" s="144"/>
      <c r="E353" s="144" t="s">
        <v>34</v>
      </c>
      <c r="F353" s="144">
        <v>3</v>
      </c>
      <c r="G353" s="144">
        <v>3</v>
      </c>
      <c r="H353" s="144">
        <v>4</v>
      </c>
      <c r="I353" s="144">
        <v>4</v>
      </c>
      <c r="J353" s="160"/>
      <c r="K353" s="160"/>
      <c r="L353" s="160"/>
      <c r="M353" s="160"/>
      <c r="N353" s="160"/>
      <c r="O353" s="160"/>
      <c r="P353" s="160"/>
      <c r="Q353" s="160"/>
    </row>
    <row r="354" spans="1:17" s="4" customFormat="1" ht="12.75">
      <c r="A354" s="166">
        <v>360</v>
      </c>
      <c r="B354" s="166" t="s">
        <v>180</v>
      </c>
      <c r="C354" s="166">
        <v>240</v>
      </c>
      <c r="D354" s="166">
        <v>280</v>
      </c>
      <c r="E354" s="166" t="s">
        <v>42</v>
      </c>
      <c r="F354" s="166">
        <v>119.6</v>
      </c>
      <c r="G354" s="166">
        <v>88.5</v>
      </c>
      <c r="H354" s="166">
        <v>145.6</v>
      </c>
      <c r="I354" s="166">
        <v>107.7</v>
      </c>
      <c r="J354" s="135">
        <v>21.3</v>
      </c>
      <c r="K354" s="135">
        <v>21.7</v>
      </c>
      <c r="L354" s="135">
        <v>16.7</v>
      </c>
      <c r="M354" s="135">
        <v>367.6</v>
      </c>
      <c r="N354" s="135">
        <v>25.9</v>
      </c>
      <c r="O354" s="135">
        <v>26.4</v>
      </c>
      <c r="P354" s="135">
        <v>20.3</v>
      </c>
      <c r="Q354" s="135">
        <v>422</v>
      </c>
    </row>
    <row r="355" spans="1:17" s="4" customFormat="1" ht="12.75">
      <c r="A355" s="166"/>
      <c r="B355" s="166"/>
      <c r="C355" s="166"/>
      <c r="D355" s="166"/>
      <c r="E355" s="166" t="s">
        <v>46</v>
      </c>
      <c r="F355" s="166">
        <v>7</v>
      </c>
      <c r="G355" s="166">
        <v>7</v>
      </c>
      <c r="H355" s="166">
        <v>8.5</v>
      </c>
      <c r="I355" s="166">
        <v>8.5</v>
      </c>
      <c r="J355" s="135"/>
      <c r="K355" s="135"/>
      <c r="L355" s="135"/>
      <c r="M355" s="135"/>
      <c r="N355" s="135"/>
      <c r="O355" s="135"/>
      <c r="P355" s="135"/>
      <c r="Q355" s="135"/>
    </row>
    <row r="356" spans="1:17" s="4" customFormat="1" ht="12.75">
      <c r="A356" s="166"/>
      <c r="B356" s="166"/>
      <c r="C356" s="166"/>
      <c r="D356" s="166"/>
      <c r="E356" s="166" t="s">
        <v>36</v>
      </c>
      <c r="F356" s="166">
        <v>153.3</v>
      </c>
      <c r="G356" s="166">
        <v>118</v>
      </c>
      <c r="H356" s="166">
        <v>166</v>
      </c>
      <c r="I356" s="166">
        <v>120</v>
      </c>
      <c r="J356" s="160"/>
      <c r="K356" s="160"/>
      <c r="L356" s="160"/>
      <c r="M356" s="160"/>
      <c r="N356" s="160"/>
      <c r="O356" s="160"/>
      <c r="P356" s="160"/>
      <c r="Q356" s="160"/>
    </row>
    <row r="357" spans="1:17" s="4" customFormat="1" ht="12.75">
      <c r="A357" s="166"/>
      <c r="B357" s="166"/>
      <c r="C357" s="166"/>
      <c r="D357" s="166"/>
      <c r="E357" s="166" t="s">
        <v>38</v>
      </c>
      <c r="F357" s="166">
        <v>22.1</v>
      </c>
      <c r="G357" s="166">
        <v>18.5</v>
      </c>
      <c r="H357" s="166">
        <v>25.8</v>
      </c>
      <c r="I357" s="166">
        <v>21.5</v>
      </c>
      <c r="J357" s="160"/>
      <c r="K357" s="160"/>
      <c r="L357" s="160"/>
      <c r="M357" s="160"/>
      <c r="N357" s="160"/>
      <c r="O357" s="160"/>
      <c r="P357" s="160"/>
      <c r="Q357" s="160"/>
    </row>
    <row r="358" spans="1:17" s="4" customFormat="1" ht="12.75">
      <c r="A358" s="166"/>
      <c r="B358" s="166"/>
      <c r="C358" s="166"/>
      <c r="D358" s="166"/>
      <c r="E358" s="166" t="s">
        <v>39</v>
      </c>
      <c r="F358" s="166">
        <v>22.1</v>
      </c>
      <c r="G358" s="166">
        <v>18.5</v>
      </c>
      <c r="H358" s="166">
        <v>25.8</v>
      </c>
      <c r="I358" s="166">
        <v>21.5</v>
      </c>
      <c r="J358" s="160"/>
      <c r="K358" s="160"/>
      <c r="L358" s="160"/>
      <c r="M358" s="160"/>
      <c r="N358" s="160"/>
      <c r="O358" s="160"/>
      <c r="P358" s="160"/>
      <c r="Q358" s="160"/>
    </row>
    <row r="359" spans="1:17" s="4" customFormat="1" ht="12.75">
      <c r="A359" s="166"/>
      <c r="B359" s="166"/>
      <c r="C359" s="166"/>
      <c r="D359" s="166"/>
      <c r="E359" s="166" t="s">
        <v>179</v>
      </c>
      <c r="F359" s="166">
        <v>10</v>
      </c>
      <c r="G359" s="166">
        <v>10</v>
      </c>
      <c r="H359" s="166">
        <v>13</v>
      </c>
      <c r="I359" s="166">
        <v>13</v>
      </c>
      <c r="J359" s="160"/>
      <c r="K359" s="160"/>
      <c r="L359" s="160"/>
      <c r="M359" s="160"/>
      <c r="N359" s="160"/>
      <c r="O359" s="160"/>
      <c r="P359" s="160"/>
      <c r="Q359" s="160"/>
    </row>
    <row r="360" spans="1:17" s="4" customFormat="1" ht="12.75">
      <c r="A360" s="166"/>
      <c r="B360" s="166"/>
      <c r="C360" s="166"/>
      <c r="D360" s="166"/>
      <c r="E360" s="166" t="s">
        <v>47</v>
      </c>
      <c r="F360" s="166">
        <v>2.7</v>
      </c>
      <c r="G360" s="166">
        <v>2.7</v>
      </c>
      <c r="H360" s="166">
        <v>3.5</v>
      </c>
      <c r="I360" s="166">
        <v>3.5</v>
      </c>
      <c r="J360" s="160"/>
      <c r="K360" s="160"/>
      <c r="L360" s="160"/>
      <c r="M360" s="160"/>
      <c r="N360" s="160"/>
      <c r="O360" s="160"/>
      <c r="P360" s="160"/>
      <c r="Q360" s="160"/>
    </row>
    <row r="361" spans="1:17" s="4" customFormat="1" ht="12.75">
      <c r="A361" s="166"/>
      <c r="B361" s="166"/>
      <c r="C361" s="166"/>
      <c r="D361" s="166"/>
      <c r="E361" s="166" t="s">
        <v>81</v>
      </c>
      <c r="F361" s="166"/>
      <c r="G361" s="166">
        <v>53</v>
      </c>
      <c r="H361" s="166"/>
      <c r="I361" s="166">
        <v>65</v>
      </c>
      <c r="J361" s="160"/>
      <c r="K361" s="160"/>
      <c r="L361" s="160"/>
      <c r="M361" s="160"/>
      <c r="N361" s="160"/>
      <c r="O361" s="160"/>
      <c r="P361" s="160"/>
      <c r="Q361" s="160"/>
    </row>
    <row r="362" spans="1:17" s="4" customFormat="1" ht="12.75">
      <c r="A362" s="166"/>
      <c r="B362" s="166"/>
      <c r="C362" s="166"/>
      <c r="D362" s="166"/>
      <c r="E362" s="166" t="s">
        <v>181</v>
      </c>
      <c r="F362" s="166"/>
      <c r="G362" s="166">
        <v>177</v>
      </c>
      <c r="H362" s="166"/>
      <c r="I362" s="166">
        <v>215</v>
      </c>
      <c r="J362" s="160"/>
      <c r="K362" s="160"/>
      <c r="L362" s="160"/>
      <c r="M362" s="160"/>
      <c r="N362" s="160"/>
      <c r="O362" s="160"/>
      <c r="P362" s="160"/>
      <c r="Q362" s="160"/>
    </row>
    <row r="363" spans="1:17" s="4" customFormat="1" ht="12.75">
      <c r="A363" s="144">
        <v>512</v>
      </c>
      <c r="B363" s="144" t="s">
        <v>182</v>
      </c>
      <c r="C363" s="144">
        <v>200</v>
      </c>
      <c r="D363" s="144">
        <v>200</v>
      </c>
      <c r="E363" s="144" t="s">
        <v>139</v>
      </c>
      <c r="F363" s="144">
        <v>20</v>
      </c>
      <c r="G363" s="144">
        <v>32</v>
      </c>
      <c r="H363" s="144">
        <v>20</v>
      </c>
      <c r="I363" s="144">
        <v>32</v>
      </c>
      <c r="J363" s="135">
        <v>0.3</v>
      </c>
      <c r="K363" s="135">
        <v>0</v>
      </c>
      <c r="L363" s="135">
        <v>20.1</v>
      </c>
      <c r="M363" s="135">
        <v>81</v>
      </c>
      <c r="N363" s="135">
        <v>0.3</v>
      </c>
      <c r="O363" s="135">
        <v>0</v>
      </c>
      <c r="P363" s="135">
        <v>20.1</v>
      </c>
      <c r="Q363" s="135">
        <v>81</v>
      </c>
    </row>
    <row r="364" spans="1:17" s="4" customFormat="1" ht="12.75">
      <c r="A364" s="150"/>
      <c r="B364" s="144"/>
      <c r="C364" s="150"/>
      <c r="D364" s="144"/>
      <c r="E364" s="144" t="s">
        <v>22</v>
      </c>
      <c r="F364" s="144">
        <v>14</v>
      </c>
      <c r="G364" s="144">
        <v>14</v>
      </c>
      <c r="H364" s="144">
        <v>14</v>
      </c>
      <c r="I364" s="144">
        <v>14</v>
      </c>
      <c r="J364" s="139"/>
      <c r="K364" s="139"/>
      <c r="L364" s="139"/>
      <c r="M364" s="139"/>
      <c r="N364" s="138"/>
      <c r="O364" s="138"/>
      <c r="P364" s="138"/>
      <c r="Q364" s="138"/>
    </row>
    <row r="365" spans="1:17" s="4" customFormat="1" ht="12.75">
      <c r="A365" s="166"/>
      <c r="B365" s="166"/>
      <c r="C365" s="166"/>
      <c r="D365" s="166"/>
      <c r="E365" s="166" t="s">
        <v>21</v>
      </c>
      <c r="F365" s="144">
        <v>202</v>
      </c>
      <c r="G365" s="144">
        <v>202</v>
      </c>
      <c r="H365" s="144">
        <v>202</v>
      </c>
      <c r="I365" s="144">
        <v>202</v>
      </c>
      <c r="J365" s="160"/>
      <c r="K365" s="160"/>
      <c r="L365" s="160"/>
      <c r="M365" s="160"/>
      <c r="N365" s="160"/>
      <c r="O365" s="160"/>
      <c r="P365" s="160"/>
      <c r="Q365" s="160"/>
    </row>
    <row r="366" spans="1:17" s="4" customFormat="1" ht="12.75">
      <c r="A366" s="144">
        <v>108</v>
      </c>
      <c r="B366" s="144" t="s">
        <v>25</v>
      </c>
      <c r="C366" s="144">
        <v>50</v>
      </c>
      <c r="D366" s="144">
        <v>60</v>
      </c>
      <c r="E366" s="144" t="s">
        <v>26</v>
      </c>
      <c r="F366" s="144">
        <v>50</v>
      </c>
      <c r="G366" s="144">
        <v>50</v>
      </c>
      <c r="H366" s="144">
        <v>60</v>
      </c>
      <c r="I366" s="144">
        <v>60</v>
      </c>
      <c r="J366" s="135">
        <v>3.8</v>
      </c>
      <c r="K366" s="135">
        <v>0.4</v>
      </c>
      <c r="L366" s="135">
        <v>24.6</v>
      </c>
      <c r="M366" s="135">
        <v>117.5</v>
      </c>
      <c r="N366" s="135">
        <v>4.56</v>
      </c>
      <c r="O366" s="135">
        <v>0.48</v>
      </c>
      <c r="P366" s="135">
        <v>29.52</v>
      </c>
      <c r="Q366" s="135">
        <v>141</v>
      </c>
    </row>
    <row r="367" spans="1:17" s="4" customFormat="1" ht="12.75">
      <c r="A367" s="144">
        <v>109</v>
      </c>
      <c r="B367" s="144" t="s">
        <v>53</v>
      </c>
      <c r="C367" s="144">
        <v>50</v>
      </c>
      <c r="D367" s="144">
        <v>70</v>
      </c>
      <c r="E367" s="144" t="s">
        <v>54</v>
      </c>
      <c r="F367" s="144">
        <v>50</v>
      </c>
      <c r="G367" s="144">
        <v>50</v>
      </c>
      <c r="H367" s="144">
        <v>70</v>
      </c>
      <c r="I367" s="144">
        <v>70</v>
      </c>
      <c r="J367" s="135">
        <v>3.3</v>
      </c>
      <c r="K367" s="135">
        <v>0.6</v>
      </c>
      <c r="L367" s="135">
        <v>16.7</v>
      </c>
      <c r="M367" s="135">
        <v>87</v>
      </c>
      <c r="N367" s="135">
        <v>4.62</v>
      </c>
      <c r="O367" s="135">
        <v>7.3</v>
      </c>
      <c r="P367" s="135">
        <v>23.38</v>
      </c>
      <c r="Q367" s="135">
        <v>121.8</v>
      </c>
    </row>
    <row r="368" spans="1:17" s="4" customFormat="1" ht="12.75">
      <c r="A368" s="144">
        <v>112</v>
      </c>
      <c r="B368" s="144" t="s">
        <v>140</v>
      </c>
      <c r="C368" s="147" t="s">
        <v>96</v>
      </c>
      <c r="D368" s="144">
        <v>100</v>
      </c>
      <c r="E368" s="144" t="s">
        <v>103</v>
      </c>
      <c r="F368" s="144">
        <v>100</v>
      </c>
      <c r="G368" s="144">
        <v>100</v>
      </c>
      <c r="H368" s="144">
        <v>100</v>
      </c>
      <c r="I368" s="144">
        <v>100</v>
      </c>
      <c r="J368" s="135">
        <v>0.4</v>
      </c>
      <c r="K368" s="135">
        <v>0.04</v>
      </c>
      <c r="L368" s="135">
        <v>9.8</v>
      </c>
      <c r="M368" s="135">
        <v>47</v>
      </c>
      <c r="N368" s="135">
        <v>0.4</v>
      </c>
      <c r="O368" s="135">
        <v>0.04</v>
      </c>
      <c r="P368" s="135">
        <v>9.8</v>
      </c>
      <c r="Q368" s="135">
        <v>47</v>
      </c>
    </row>
    <row r="369" spans="1:17" ht="14.25" customHeight="1">
      <c r="A369" s="223" t="s">
        <v>55</v>
      </c>
      <c r="B369" s="223"/>
      <c r="C369" s="223"/>
      <c r="D369" s="223"/>
      <c r="E369" s="223"/>
      <c r="F369" s="223"/>
      <c r="G369" s="223"/>
      <c r="H369" s="223"/>
      <c r="I369" s="223"/>
      <c r="J369" s="158">
        <f>SUM(J342:J367)</f>
        <v>31.240000000000002</v>
      </c>
      <c r="K369" s="158">
        <f>SUM(K342:K367)</f>
        <v>30.42</v>
      </c>
      <c r="L369" s="158">
        <f>SUM(L342:L367)</f>
        <v>91.96</v>
      </c>
      <c r="M369" s="158">
        <v>819.3</v>
      </c>
      <c r="N369" s="158">
        <f>SUM(N342:N367)</f>
        <v>39</v>
      </c>
      <c r="O369" s="158">
        <f>SUM(O342:O367)</f>
        <v>45.37999999999999</v>
      </c>
      <c r="P369" s="158">
        <f>SUM(P342:P367)</f>
        <v>112.85</v>
      </c>
      <c r="Q369" s="158">
        <f>SUM(Q342:Q367)</f>
        <v>955.3</v>
      </c>
    </row>
    <row r="370" spans="1:17" ht="15" customHeight="1">
      <c r="A370" s="223" t="s">
        <v>56</v>
      </c>
      <c r="B370" s="223"/>
      <c r="C370" s="223"/>
      <c r="D370" s="223"/>
      <c r="E370" s="223"/>
      <c r="F370" s="223"/>
      <c r="G370" s="223"/>
      <c r="H370" s="223"/>
      <c r="I370" s="223"/>
      <c r="J370" s="158">
        <f aca="true" t="shared" si="20" ref="J370:Q370">J369+J340</f>
        <v>54.19</v>
      </c>
      <c r="K370" s="158">
        <f t="shared" si="20"/>
        <v>50.56</v>
      </c>
      <c r="L370" s="158">
        <f t="shared" si="20"/>
        <v>185.1</v>
      </c>
      <c r="M370" s="158">
        <f t="shared" si="20"/>
        <v>1435</v>
      </c>
      <c r="N370" s="158">
        <f t="shared" si="20"/>
        <v>66.56</v>
      </c>
      <c r="O370" s="158">
        <f t="shared" si="20"/>
        <v>66.38</v>
      </c>
      <c r="P370" s="158">
        <f t="shared" si="20"/>
        <v>218.37</v>
      </c>
      <c r="Q370" s="158">
        <f t="shared" si="20"/>
        <v>1681.27</v>
      </c>
    </row>
    <row r="371" spans="1:17" ht="15.75">
      <c r="A371" s="221" t="s">
        <v>183</v>
      </c>
      <c r="B371" s="221"/>
      <c r="C371" s="221"/>
      <c r="D371" s="221"/>
      <c r="E371" s="221"/>
      <c r="F371" s="221"/>
      <c r="G371" s="221"/>
      <c r="H371" s="221"/>
      <c r="I371" s="221"/>
      <c r="J371" s="221"/>
      <c r="K371" s="221"/>
      <c r="L371" s="221"/>
      <c r="M371" s="221"/>
      <c r="N371" s="221"/>
      <c r="O371" s="221"/>
      <c r="P371" s="221"/>
      <c r="Q371" s="221"/>
    </row>
    <row r="372" spans="1:17" ht="12.75">
      <c r="A372" s="223" t="s">
        <v>16</v>
      </c>
      <c r="B372" s="223"/>
      <c r="C372" s="223"/>
      <c r="D372" s="223"/>
      <c r="E372" s="150"/>
      <c r="F372" s="150"/>
      <c r="G372" s="150"/>
      <c r="H372" s="150"/>
      <c r="I372" s="150"/>
      <c r="J372" s="150"/>
      <c r="K372" s="150"/>
      <c r="L372" s="150"/>
      <c r="M372" s="150"/>
      <c r="N372" s="179"/>
      <c r="O372" s="179"/>
      <c r="P372" s="179"/>
      <c r="Q372" s="179"/>
    </row>
    <row r="373" spans="1:17" ht="12.75">
      <c r="A373" s="208">
        <v>117</v>
      </c>
      <c r="B373" s="208" t="s">
        <v>302</v>
      </c>
      <c r="C373" s="208">
        <v>60</v>
      </c>
      <c r="D373" s="217">
        <v>100</v>
      </c>
      <c r="E373" s="208" t="s">
        <v>302</v>
      </c>
      <c r="F373" s="208">
        <v>60</v>
      </c>
      <c r="G373" s="208">
        <v>60</v>
      </c>
      <c r="H373" s="208">
        <v>100</v>
      </c>
      <c r="I373" s="208">
        <v>100</v>
      </c>
      <c r="J373" s="209">
        <v>1.14</v>
      </c>
      <c r="K373" s="209">
        <v>2.82</v>
      </c>
      <c r="L373" s="209">
        <v>3.9</v>
      </c>
      <c r="M373" s="209">
        <v>44.58</v>
      </c>
      <c r="N373" s="209">
        <v>1.9</v>
      </c>
      <c r="O373" s="209">
        <v>4.7</v>
      </c>
      <c r="P373" s="209">
        <v>6.5</v>
      </c>
      <c r="Q373" s="209">
        <v>74.3</v>
      </c>
    </row>
    <row r="374" spans="1:17" ht="12.75">
      <c r="A374" s="155">
        <v>395</v>
      </c>
      <c r="B374" s="155" t="s">
        <v>184</v>
      </c>
      <c r="C374" s="189" t="s">
        <v>185</v>
      </c>
      <c r="D374" s="189" t="s">
        <v>96</v>
      </c>
      <c r="E374" s="155" t="s">
        <v>186</v>
      </c>
      <c r="F374" s="155">
        <v>82.4</v>
      </c>
      <c r="G374" s="155">
        <v>80</v>
      </c>
      <c r="H374" s="155">
        <v>103</v>
      </c>
      <c r="I374" s="155">
        <v>100</v>
      </c>
      <c r="J374" s="171">
        <v>8.32</v>
      </c>
      <c r="K374" s="171">
        <v>16.72</v>
      </c>
      <c r="L374" s="171">
        <v>0</v>
      </c>
      <c r="M374" s="171">
        <v>184</v>
      </c>
      <c r="N374" s="135">
        <v>10.4</v>
      </c>
      <c r="O374" s="135">
        <v>20.9</v>
      </c>
      <c r="P374" s="135">
        <v>0</v>
      </c>
      <c r="Q374" s="135">
        <v>230</v>
      </c>
    </row>
    <row r="375" spans="1:17" ht="12.75">
      <c r="A375" s="155">
        <v>291</v>
      </c>
      <c r="B375" s="155" t="s">
        <v>229</v>
      </c>
      <c r="C375" s="155">
        <v>150</v>
      </c>
      <c r="D375" s="155">
        <v>180</v>
      </c>
      <c r="E375" s="144" t="s">
        <v>100</v>
      </c>
      <c r="F375" s="144">
        <v>51</v>
      </c>
      <c r="G375" s="144">
        <v>51</v>
      </c>
      <c r="H375" s="144">
        <v>61</v>
      </c>
      <c r="I375" s="144">
        <v>61</v>
      </c>
      <c r="J375" s="135">
        <v>5.65</v>
      </c>
      <c r="K375" s="135">
        <v>6.7</v>
      </c>
      <c r="L375" s="135">
        <v>29.04</v>
      </c>
      <c r="M375" s="135">
        <v>144.9</v>
      </c>
      <c r="N375" s="135">
        <v>6.78</v>
      </c>
      <c r="O375" s="135">
        <v>8.1</v>
      </c>
      <c r="P375" s="135">
        <v>34.84</v>
      </c>
      <c r="Q375" s="135">
        <v>173.8</v>
      </c>
    </row>
    <row r="376" spans="1:17" ht="12.75">
      <c r="A376" s="170"/>
      <c r="B376" s="155"/>
      <c r="C376" s="170"/>
      <c r="D376" s="170"/>
      <c r="E376" s="144" t="s">
        <v>46</v>
      </c>
      <c r="F376" s="144">
        <v>6.5</v>
      </c>
      <c r="G376" s="144">
        <v>6.5</v>
      </c>
      <c r="H376" s="144">
        <v>8</v>
      </c>
      <c r="I376" s="144">
        <v>8</v>
      </c>
      <c r="J376" s="171"/>
      <c r="K376" s="171"/>
      <c r="L376" s="171"/>
      <c r="M376" s="171"/>
      <c r="N376" s="156"/>
      <c r="O376" s="156"/>
      <c r="P376" s="156"/>
      <c r="Q376" s="156"/>
    </row>
    <row r="377" spans="1:17" ht="12.75">
      <c r="A377" s="144">
        <v>493</v>
      </c>
      <c r="B377" s="144" t="s">
        <v>187</v>
      </c>
      <c r="C377" s="144">
        <v>200</v>
      </c>
      <c r="D377" s="144">
        <v>200</v>
      </c>
      <c r="E377" s="144" t="s">
        <v>69</v>
      </c>
      <c r="F377" s="144">
        <v>50</v>
      </c>
      <c r="G377" s="144">
        <v>50</v>
      </c>
      <c r="H377" s="144">
        <v>50</v>
      </c>
      <c r="I377" s="144">
        <v>50</v>
      </c>
      <c r="J377" s="135">
        <v>0.1</v>
      </c>
      <c r="K377" s="135">
        <v>0</v>
      </c>
      <c r="L377" s="135">
        <v>15</v>
      </c>
      <c r="M377" s="135">
        <v>60</v>
      </c>
      <c r="N377" s="135">
        <v>0.1</v>
      </c>
      <c r="O377" s="135">
        <v>0</v>
      </c>
      <c r="P377" s="135">
        <v>15</v>
      </c>
      <c r="Q377" s="135">
        <v>60</v>
      </c>
    </row>
    <row r="378" spans="1:17" ht="12.75">
      <c r="A378" s="150"/>
      <c r="B378" s="144"/>
      <c r="C378" s="150"/>
      <c r="D378" s="144"/>
      <c r="E378" s="144" t="s">
        <v>22</v>
      </c>
      <c r="F378" s="144">
        <v>14</v>
      </c>
      <c r="G378" s="144">
        <v>14</v>
      </c>
      <c r="H378" s="144">
        <v>14</v>
      </c>
      <c r="I378" s="144">
        <v>14</v>
      </c>
      <c r="J378" s="139"/>
      <c r="K378" s="139"/>
      <c r="L378" s="139"/>
      <c r="M378" s="139"/>
      <c r="N378" s="138"/>
      <c r="O378" s="138"/>
      <c r="P378" s="138"/>
      <c r="Q378" s="138"/>
    </row>
    <row r="379" spans="1:17" ht="12.75">
      <c r="A379" s="150"/>
      <c r="B379" s="144"/>
      <c r="C379" s="150"/>
      <c r="D379" s="144"/>
      <c r="E379" s="144" t="s">
        <v>113</v>
      </c>
      <c r="F379" s="144">
        <v>8</v>
      </c>
      <c r="G379" s="144">
        <v>7</v>
      </c>
      <c r="H379" s="144">
        <v>8</v>
      </c>
      <c r="I379" s="144">
        <v>7</v>
      </c>
      <c r="J379" s="139"/>
      <c r="K379" s="139"/>
      <c r="L379" s="139"/>
      <c r="M379" s="139"/>
      <c r="N379" s="138"/>
      <c r="O379" s="138"/>
      <c r="P379" s="138"/>
      <c r="Q379" s="138"/>
    </row>
    <row r="380" spans="1:17" ht="12.75">
      <c r="A380" s="144">
        <v>108</v>
      </c>
      <c r="B380" s="144" t="s">
        <v>25</v>
      </c>
      <c r="C380" s="144">
        <v>40</v>
      </c>
      <c r="D380" s="144">
        <v>50</v>
      </c>
      <c r="E380" s="144" t="s">
        <v>26</v>
      </c>
      <c r="F380" s="144">
        <v>40</v>
      </c>
      <c r="G380" s="144">
        <v>40</v>
      </c>
      <c r="H380" s="144">
        <v>50</v>
      </c>
      <c r="I380" s="144">
        <v>50</v>
      </c>
      <c r="J380" s="135">
        <v>3.04</v>
      </c>
      <c r="K380" s="135">
        <v>0.32</v>
      </c>
      <c r="L380" s="135">
        <v>19.68</v>
      </c>
      <c r="M380" s="135">
        <v>94</v>
      </c>
      <c r="N380" s="135">
        <v>3.8</v>
      </c>
      <c r="O380" s="135">
        <v>0.4</v>
      </c>
      <c r="P380" s="135">
        <v>24.6</v>
      </c>
      <c r="Q380" s="135">
        <v>117.5</v>
      </c>
    </row>
    <row r="381" spans="1:17" ht="12.75">
      <c r="A381" s="144">
        <v>112</v>
      </c>
      <c r="B381" s="144" t="s">
        <v>140</v>
      </c>
      <c r="C381" s="147" t="s">
        <v>96</v>
      </c>
      <c r="D381" s="144">
        <v>100</v>
      </c>
      <c r="E381" s="144" t="s">
        <v>103</v>
      </c>
      <c r="F381" s="144">
        <v>100</v>
      </c>
      <c r="G381" s="144">
        <v>100</v>
      </c>
      <c r="H381" s="144">
        <v>100</v>
      </c>
      <c r="I381" s="144">
        <v>100</v>
      </c>
      <c r="J381" s="135">
        <v>0.4</v>
      </c>
      <c r="K381" s="135">
        <v>0.04</v>
      </c>
      <c r="L381" s="135">
        <v>9.8</v>
      </c>
      <c r="M381" s="135">
        <v>47</v>
      </c>
      <c r="N381" s="135">
        <v>0.4</v>
      </c>
      <c r="O381" s="135">
        <v>0.04</v>
      </c>
      <c r="P381" s="135">
        <v>9.8</v>
      </c>
      <c r="Q381" s="135">
        <v>47</v>
      </c>
    </row>
    <row r="382" spans="1:17" ht="12.75">
      <c r="A382" s="223" t="s">
        <v>30</v>
      </c>
      <c r="B382" s="223"/>
      <c r="C382" s="223"/>
      <c r="D382" s="223"/>
      <c r="E382" s="223"/>
      <c r="F382" s="223"/>
      <c r="G382" s="223"/>
      <c r="H382" s="223"/>
      <c r="I382" s="223"/>
      <c r="J382" s="143">
        <f aca="true" t="shared" si="21" ref="J382:Q382">SUM(J373:J381)</f>
        <v>18.65</v>
      </c>
      <c r="K382" s="143">
        <f t="shared" si="21"/>
        <v>26.599999999999998</v>
      </c>
      <c r="L382" s="143">
        <f t="shared" si="21"/>
        <v>77.42</v>
      </c>
      <c r="M382" s="143">
        <f t="shared" si="21"/>
        <v>574.48</v>
      </c>
      <c r="N382" s="143">
        <f t="shared" si="21"/>
        <v>23.380000000000003</v>
      </c>
      <c r="O382" s="143">
        <f t="shared" si="21"/>
        <v>34.13999999999999</v>
      </c>
      <c r="P382" s="143">
        <f t="shared" si="21"/>
        <v>90.74</v>
      </c>
      <c r="Q382" s="143">
        <f t="shared" si="21"/>
        <v>702.6</v>
      </c>
    </row>
    <row r="383" spans="1:17" ht="12.75">
      <c r="A383" s="223" t="s">
        <v>31</v>
      </c>
      <c r="B383" s="223"/>
      <c r="C383" s="223"/>
      <c r="D383" s="223"/>
      <c r="E383" s="161"/>
      <c r="F383" s="161"/>
      <c r="G383" s="161"/>
      <c r="H383" s="161"/>
      <c r="I383" s="161"/>
      <c r="J383" s="149"/>
      <c r="K383" s="149"/>
      <c r="L383" s="149"/>
      <c r="M383" s="149"/>
      <c r="N383" s="140"/>
      <c r="O383" s="140"/>
      <c r="P383" s="140"/>
      <c r="Q383" s="140"/>
    </row>
    <row r="384" spans="1:17" ht="12.75">
      <c r="A384" s="146">
        <v>49</v>
      </c>
      <c r="B384" s="144" t="s">
        <v>188</v>
      </c>
      <c r="C384" s="144">
        <v>60</v>
      </c>
      <c r="D384" s="144">
        <v>100</v>
      </c>
      <c r="E384" s="144" t="s">
        <v>38</v>
      </c>
      <c r="F384" s="144">
        <v>6.6</v>
      </c>
      <c r="G384" s="144">
        <v>3.6</v>
      </c>
      <c r="H384" s="144">
        <v>11</v>
      </c>
      <c r="I384" s="144">
        <v>6</v>
      </c>
      <c r="J384" s="135">
        <v>1.56</v>
      </c>
      <c r="K384" s="135">
        <v>1.86</v>
      </c>
      <c r="L384" s="135">
        <v>2.88</v>
      </c>
      <c r="M384" s="135">
        <v>37.8</v>
      </c>
      <c r="N384" s="135">
        <v>2.6</v>
      </c>
      <c r="O384" s="135">
        <v>3.1</v>
      </c>
      <c r="P384" s="135">
        <v>4.8</v>
      </c>
      <c r="Q384" s="135">
        <v>63</v>
      </c>
    </row>
    <row r="385" spans="1:17" ht="12.75">
      <c r="A385" s="141"/>
      <c r="B385" s="144" t="s">
        <v>189</v>
      </c>
      <c r="C385" s="166"/>
      <c r="D385" s="166"/>
      <c r="E385" s="144" t="s">
        <v>39</v>
      </c>
      <c r="F385" s="144">
        <v>6.78</v>
      </c>
      <c r="G385" s="144">
        <v>4.2</v>
      </c>
      <c r="H385" s="144">
        <v>11.3</v>
      </c>
      <c r="I385" s="144">
        <v>7</v>
      </c>
      <c r="J385" s="160"/>
      <c r="K385" s="160"/>
      <c r="L385" s="160"/>
      <c r="M385" s="160"/>
      <c r="N385" s="156"/>
      <c r="O385" s="156"/>
      <c r="P385" s="156"/>
      <c r="Q385" s="156"/>
    </row>
    <row r="386" spans="1:17" ht="12.75">
      <c r="A386" s="141"/>
      <c r="B386" s="144"/>
      <c r="C386" s="144"/>
      <c r="D386" s="144"/>
      <c r="E386" s="144" t="s">
        <v>190</v>
      </c>
      <c r="F386" s="144">
        <v>30.6</v>
      </c>
      <c r="G386" s="144">
        <v>48</v>
      </c>
      <c r="H386" s="144">
        <v>51</v>
      </c>
      <c r="I386" s="144">
        <v>80</v>
      </c>
      <c r="J386" s="160"/>
      <c r="K386" s="160"/>
      <c r="L386" s="160"/>
      <c r="M386" s="160"/>
      <c r="N386" s="156"/>
      <c r="O386" s="156"/>
      <c r="P386" s="156"/>
      <c r="Q386" s="156"/>
    </row>
    <row r="387" spans="1:17" ht="12.75">
      <c r="A387" s="141"/>
      <c r="B387" s="144"/>
      <c r="C387" s="144"/>
      <c r="D387" s="144"/>
      <c r="E387" s="144" t="s">
        <v>94</v>
      </c>
      <c r="F387" s="144">
        <v>5</v>
      </c>
      <c r="G387" s="144">
        <v>5</v>
      </c>
      <c r="H387" s="144">
        <v>8</v>
      </c>
      <c r="I387" s="144">
        <v>8</v>
      </c>
      <c r="J387" s="160"/>
      <c r="K387" s="160"/>
      <c r="L387" s="160"/>
      <c r="M387" s="160"/>
      <c r="N387" s="156"/>
      <c r="O387" s="156"/>
      <c r="P387" s="156"/>
      <c r="Q387" s="156"/>
    </row>
    <row r="388" spans="1:17" ht="12.75">
      <c r="A388" s="146">
        <v>153</v>
      </c>
      <c r="B388" s="146" t="s">
        <v>191</v>
      </c>
      <c r="C388" s="146">
        <v>200</v>
      </c>
      <c r="D388" s="146">
        <v>250</v>
      </c>
      <c r="E388" s="146" t="s">
        <v>192</v>
      </c>
      <c r="F388" s="144">
        <v>32</v>
      </c>
      <c r="G388" s="144">
        <v>32</v>
      </c>
      <c r="H388" s="146">
        <v>48</v>
      </c>
      <c r="I388" s="146">
        <v>48</v>
      </c>
      <c r="J388" s="135">
        <v>7.38</v>
      </c>
      <c r="K388" s="135">
        <v>5.78</v>
      </c>
      <c r="L388" s="135">
        <v>12.84</v>
      </c>
      <c r="M388" s="135">
        <v>133</v>
      </c>
      <c r="N388" s="135">
        <v>9.23</v>
      </c>
      <c r="O388" s="135">
        <v>7.22</v>
      </c>
      <c r="P388" s="135">
        <v>16.05</v>
      </c>
      <c r="Q388" s="135">
        <v>166.3</v>
      </c>
    </row>
    <row r="389" spans="1:17" ht="12.75">
      <c r="A389" s="146"/>
      <c r="B389" s="146"/>
      <c r="C389" s="146"/>
      <c r="D389" s="146"/>
      <c r="E389" s="146" t="s">
        <v>36</v>
      </c>
      <c r="F389" s="144">
        <v>74.6</v>
      </c>
      <c r="G389" s="144">
        <v>60</v>
      </c>
      <c r="H389" s="146">
        <v>93.3</v>
      </c>
      <c r="I389" s="146">
        <v>65</v>
      </c>
      <c r="J389" s="135"/>
      <c r="K389" s="135"/>
      <c r="L389" s="135"/>
      <c r="M389" s="135"/>
      <c r="N389" s="135"/>
      <c r="O389" s="135"/>
      <c r="P389" s="135"/>
      <c r="Q389" s="135"/>
    </row>
    <row r="390" spans="1:17" ht="12.75">
      <c r="A390" s="146"/>
      <c r="B390" s="146"/>
      <c r="C390" s="146"/>
      <c r="D390" s="146"/>
      <c r="E390" s="146" t="s">
        <v>38</v>
      </c>
      <c r="F390" s="144">
        <v>16</v>
      </c>
      <c r="G390" s="144">
        <v>12.8</v>
      </c>
      <c r="H390" s="146">
        <v>20</v>
      </c>
      <c r="I390" s="146">
        <v>16</v>
      </c>
      <c r="J390" s="135"/>
      <c r="K390" s="135"/>
      <c r="L390" s="135"/>
      <c r="M390" s="135"/>
      <c r="N390" s="135"/>
      <c r="O390" s="135"/>
      <c r="P390" s="135"/>
      <c r="Q390" s="135"/>
    </row>
    <row r="391" spans="1:17" ht="12.75">
      <c r="A391" s="146"/>
      <c r="B391" s="146"/>
      <c r="C391" s="146"/>
      <c r="D391" s="146"/>
      <c r="E391" s="146" t="s">
        <v>39</v>
      </c>
      <c r="F391" s="144">
        <v>7.6</v>
      </c>
      <c r="G391" s="144">
        <v>6.4</v>
      </c>
      <c r="H391" s="146">
        <v>9.5</v>
      </c>
      <c r="I391" s="146">
        <v>8</v>
      </c>
      <c r="J391" s="135"/>
      <c r="K391" s="135"/>
      <c r="L391" s="135"/>
      <c r="M391" s="135"/>
      <c r="N391" s="135"/>
      <c r="O391" s="135"/>
      <c r="P391" s="135"/>
      <c r="Q391" s="135"/>
    </row>
    <row r="392" spans="1:17" ht="12.75">
      <c r="A392" s="146"/>
      <c r="B392" s="146"/>
      <c r="C392" s="146"/>
      <c r="D392" s="146"/>
      <c r="E392" s="146" t="s">
        <v>155</v>
      </c>
      <c r="F392" s="144">
        <v>4</v>
      </c>
      <c r="G392" s="144">
        <v>4</v>
      </c>
      <c r="H392" s="146">
        <v>5</v>
      </c>
      <c r="I392" s="146">
        <v>5</v>
      </c>
      <c r="J392" s="135"/>
      <c r="K392" s="135"/>
      <c r="L392" s="135"/>
      <c r="M392" s="135"/>
      <c r="N392" s="135"/>
      <c r="O392" s="135"/>
      <c r="P392" s="135"/>
      <c r="Q392" s="135"/>
    </row>
    <row r="393" spans="1:17" ht="12.75">
      <c r="A393" s="146"/>
      <c r="B393" s="152"/>
      <c r="C393" s="146"/>
      <c r="D393" s="146"/>
      <c r="E393" s="146" t="s">
        <v>34</v>
      </c>
      <c r="F393" s="146">
        <v>3</v>
      </c>
      <c r="G393" s="146">
        <v>3</v>
      </c>
      <c r="H393" s="146">
        <v>3.5</v>
      </c>
      <c r="I393" s="146">
        <v>3.5</v>
      </c>
      <c r="J393" s="153"/>
      <c r="K393" s="153"/>
      <c r="L393" s="153"/>
      <c r="M393" s="153"/>
      <c r="N393" s="160"/>
      <c r="O393" s="160"/>
      <c r="P393" s="160"/>
      <c r="Q393" s="160"/>
    </row>
    <row r="394" spans="1:17" ht="12.75">
      <c r="A394" s="144">
        <v>370</v>
      </c>
      <c r="B394" s="144" t="s">
        <v>303</v>
      </c>
      <c r="C394" s="144">
        <v>230</v>
      </c>
      <c r="D394" s="144">
        <v>280</v>
      </c>
      <c r="E394" s="144" t="s">
        <v>42</v>
      </c>
      <c r="F394" s="144">
        <v>119.6</v>
      </c>
      <c r="G394" s="144">
        <v>88.5</v>
      </c>
      <c r="H394" s="144">
        <v>145.6</v>
      </c>
      <c r="I394" s="144">
        <v>107.7</v>
      </c>
      <c r="J394" s="135">
        <v>21.3</v>
      </c>
      <c r="K394" s="135">
        <v>21.7</v>
      </c>
      <c r="L394" s="135">
        <v>16.7</v>
      </c>
      <c r="M394" s="135">
        <v>367.6</v>
      </c>
      <c r="N394" s="135">
        <v>25.9</v>
      </c>
      <c r="O394" s="135">
        <v>26.4</v>
      </c>
      <c r="P394" s="135">
        <v>20.3</v>
      </c>
      <c r="Q394" s="135">
        <v>422</v>
      </c>
    </row>
    <row r="395" spans="1:17" ht="12.75">
      <c r="A395" s="145"/>
      <c r="B395" s="145"/>
      <c r="C395" s="145"/>
      <c r="D395" s="145"/>
      <c r="E395" s="144" t="s">
        <v>46</v>
      </c>
      <c r="F395" s="144">
        <v>7</v>
      </c>
      <c r="G395" s="144">
        <v>7</v>
      </c>
      <c r="H395" s="144">
        <v>7.5</v>
      </c>
      <c r="I395" s="144">
        <v>7.5</v>
      </c>
      <c r="J395" s="135"/>
      <c r="K395" s="135"/>
      <c r="L395" s="135"/>
      <c r="M395" s="135"/>
      <c r="N395" s="156"/>
      <c r="O395" s="156"/>
      <c r="P395" s="156"/>
      <c r="Q395" s="156"/>
    </row>
    <row r="396" spans="1:17" ht="12.75">
      <c r="A396" s="145"/>
      <c r="B396" s="145"/>
      <c r="C396" s="145"/>
      <c r="D396" s="145"/>
      <c r="E396" s="144" t="s">
        <v>39</v>
      </c>
      <c r="F396" s="144">
        <v>24.1</v>
      </c>
      <c r="G396" s="144">
        <v>12</v>
      </c>
      <c r="H396" s="144">
        <v>29.3</v>
      </c>
      <c r="I396" s="144">
        <v>14.6</v>
      </c>
      <c r="J396" s="135"/>
      <c r="K396" s="135"/>
      <c r="L396" s="135"/>
      <c r="M396" s="135"/>
      <c r="N396" s="156"/>
      <c r="O396" s="156"/>
      <c r="P396" s="156"/>
      <c r="Q396" s="156"/>
    </row>
    <row r="397" spans="1:17" ht="12.75">
      <c r="A397" s="145"/>
      <c r="B397" s="145"/>
      <c r="C397" s="145"/>
      <c r="D397" s="145"/>
      <c r="E397" s="144" t="s">
        <v>38</v>
      </c>
      <c r="F397" s="144">
        <v>15.3</v>
      </c>
      <c r="G397" s="144">
        <v>12</v>
      </c>
      <c r="H397" s="144">
        <v>18.7</v>
      </c>
      <c r="I397" s="144">
        <v>14.6</v>
      </c>
      <c r="J397" s="135"/>
      <c r="K397" s="135"/>
      <c r="L397" s="153"/>
      <c r="M397" s="135"/>
      <c r="N397" s="156"/>
      <c r="O397" s="156"/>
      <c r="P397" s="156"/>
      <c r="Q397" s="156"/>
    </row>
    <row r="398" spans="1:17" ht="12.75">
      <c r="A398" s="145"/>
      <c r="B398" s="145"/>
      <c r="C398" s="145"/>
      <c r="D398" s="145"/>
      <c r="E398" s="144" t="s">
        <v>155</v>
      </c>
      <c r="F398" s="144">
        <v>48</v>
      </c>
      <c r="G398" s="144">
        <v>48</v>
      </c>
      <c r="H398" s="144">
        <v>57</v>
      </c>
      <c r="I398" s="144">
        <v>57</v>
      </c>
      <c r="J398" s="135"/>
      <c r="K398" s="135"/>
      <c r="L398" s="135"/>
      <c r="M398" s="135"/>
      <c r="N398" s="156"/>
      <c r="O398" s="156"/>
      <c r="P398" s="156"/>
      <c r="Q398" s="156"/>
    </row>
    <row r="399" spans="1:17" ht="12.75">
      <c r="A399" s="144">
        <v>509</v>
      </c>
      <c r="B399" s="144" t="s">
        <v>194</v>
      </c>
      <c r="C399" s="144">
        <v>200</v>
      </c>
      <c r="D399" s="144">
        <v>200</v>
      </c>
      <c r="E399" s="144" t="s">
        <v>195</v>
      </c>
      <c r="F399" s="144">
        <v>56</v>
      </c>
      <c r="G399" s="144">
        <v>50</v>
      </c>
      <c r="H399" s="144">
        <v>56</v>
      </c>
      <c r="I399" s="144">
        <v>50</v>
      </c>
      <c r="J399" s="135">
        <v>0.3</v>
      </c>
      <c r="K399" s="135">
        <v>0.2</v>
      </c>
      <c r="L399" s="135">
        <v>25.1</v>
      </c>
      <c r="M399" s="135">
        <v>103</v>
      </c>
      <c r="N399" s="135">
        <v>0.3</v>
      </c>
      <c r="O399" s="135">
        <v>0.2</v>
      </c>
      <c r="P399" s="135">
        <v>25.1</v>
      </c>
      <c r="Q399" s="135">
        <v>103</v>
      </c>
    </row>
    <row r="400" spans="1:17" ht="12.75">
      <c r="A400" s="150"/>
      <c r="B400" s="144" t="s">
        <v>196</v>
      </c>
      <c r="C400" s="150"/>
      <c r="D400" s="144"/>
      <c r="E400" s="144" t="s">
        <v>22</v>
      </c>
      <c r="F400" s="144">
        <v>15</v>
      </c>
      <c r="G400" s="144">
        <v>15</v>
      </c>
      <c r="H400" s="144">
        <v>15</v>
      </c>
      <c r="I400" s="144">
        <v>15</v>
      </c>
      <c r="J400" s="139"/>
      <c r="K400" s="139"/>
      <c r="L400" s="139"/>
      <c r="M400" s="139"/>
      <c r="N400" s="138"/>
      <c r="O400" s="138"/>
      <c r="P400" s="138"/>
      <c r="Q400" s="138"/>
    </row>
    <row r="401" spans="1:17" ht="12.75">
      <c r="A401" s="150"/>
      <c r="B401" s="144"/>
      <c r="C401" s="150"/>
      <c r="D401" s="144"/>
      <c r="E401" s="144" t="s">
        <v>113</v>
      </c>
      <c r="F401" s="144">
        <v>16</v>
      </c>
      <c r="G401" s="144">
        <v>16</v>
      </c>
      <c r="H401" s="144">
        <v>16</v>
      </c>
      <c r="I401" s="144">
        <v>16</v>
      </c>
      <c r="J401" s="139"/>
      <c r="K401" s="139"/>
      <c r="L401" s="139"/>
      <c r="M401" s="139"/>
      <c r="N401" s="138"/>
      <c r="O401" s="138"/>
      <c r="P401" s="138"/>
      <c r="Q401" s="138"/>
    </row>
    <row r="402" spans="1:17" ht="12.75">
      <c r="A402" s="150"/>
      <c r="B402" s="144"/>
      <c r="C402" s="150"/>
      <c r="D402" s="144"/>
      <c r="E402" s="144" t="s">
        <v>21</v>
      </c>
      <c r="F402" s="144">
        <v>180</v>
      </c>
      <c r="G402" s="144">
        <v>180</v>
      </c>
      <c r="H402" s="144">
        <v>180</v>
      </c>
      <c r="I402" s="144">
        <v>180</v>
      </c>
      <c r="J402" s="139"/>
      <c r="K402" s="139"/>
      <c r="L402" s="139"/>
      <c r="M402" s="139"/>
      <c r="N402" s="138"/>
      <c r="O402" s="138"/>
      <c r="P402" s="138"/>
      <c r="Q402" s="138"/>
    </row>
    <row r="403" spans="1:17" ht="12.75">
      <c r="A403" s="144">
        <v>108</v>
      </c>
      <c r="B403" s="144" t="s">
        <v>25</v>
      </c>
      <c r="C403" s="144">
        <v>50</v>
      </c>
      <c r="D403" s="144">
        <v>60</v>
      </c>
      <c r="E403" s="144" t="s">
        <v>26</v>
      </c>
      <c r="F403" s="144">
        <v>50</v>
      </c>
      <c r="G403" s="144">
        <v>50</v>
      </c>
      <c r="H403" s="144">
        <v>60</v>
      </c>
      <c r="I403" s="144">
        <v>60</v>
      </c>
      <c r="J403" s="135">
        <v>3.8</v>
      </c>
      <c r="K403" s="135">
        <v>0.4</v>
      </c>
      <c r="L403" s="135">
        <v>24.6</v>
      </c>
      <c r="M403" s="135">
        <v>117.5</v>
      </c>
      <c r="N403" s="135">
        <v>4.56</v>
      </c>
      <c r="O403" s="135">
        <v>0.48</v>
      </c>
      <c r="P403" s="135">
        <v>29.52</v>
      </c>
      <c r="Q403" s="135">
        <v>141</v>
      </c>
    </row>
    <row r="404" spans="1:17" ht="12.75">
      <c r="A404" s="144">
        <v>109</v>
      </c>
      <c r="B404" s="144" t="s">
        <v>53</v>
      </c>
      <c r="C404" s="144">
        <v>50</v>
      </c>
      <c r="D404" s="144">
        <v>70</v>
      </c>
      <c r="E404" s="144" t="s">
        <v>54</v>
      </c>
      <c r="F404" s="144">
        <v>50</v>
      </c>
      <c r="G404" s="144">
        <v>50</v>
      </c>
      <c r="H404" s="144">
        <v>70</v>
      </c>
      <c r="I404" s="144">
        <v>70</v>
      </c>
      <c r="J404" s="135">
        <v>3.3</v>
      </c>
      <c r="K404" s="135">
        <v>0.6</v>
      </c>
      <c r="L404" s="135">
        <v>16.7</v>
      </c>
      <c r="M404" s="135">
        <v>87</v>
      </c>
      <c r="N404" s="135">
        <v>4.62</v>
      </c>
      <c r="O404" s="135">
        <v>7.3</v>
      </c>
      <c r="P404" s="135">
        <v>23.38</v>
      </c>
      <c r="Q404" s="135">
        <v>121.8</v>
      </c>
    </row>
    <row r="405" spans="1:17" ht="13.5" customHeight="1">
      <c r="A405" s="223" t="s">
        <v>55</v>
      </c>
      <c r="B405" s="223"/>
      <c r="C405" s="223"/>
      <c r="D405" s="223"/>
      <c r="E405" s="223"/>
      <c r="F405" s="223"/>
      <c r="G405" s="223"/>
      <c r="H405" s="223"/>
      <c r="I405" s="223"/>
      <c r="J405" s="158">
        <f aca="true" t="shared" si="22" ref="J405:P405">SUM(J384:J404)</f>
        <v>37.64</v>
      </c>
      <c r="K405" s="158">
        <f t="shared" si="22"/>
        <v>30.54</v>
      </c>
      <c r="L405" s="158">
        <f t="shared" si="22"/>
        <v>98.82000000000001</v>
      </c>
      <c r="M405" s="158">
        <f t="shared" si="22"/>
        <v>845.9000000000001</v>
      </c>
      <c r="N405" s="158">
        <f t="shared" si="22"/>
        <v>47.209999999999994</v>
      </c>
      <c r="O405" s="158">
        <f t="shared" si="22"/>
        <v>44.699999999999996</v>
      </c>
      <c r="P405" s="158">
        <f t="shared" si="22"/>
        <v>119.14999999999999</v>
      </c>
      <c r="Q405" s="158">
        <v>941.1</v>
      </c>
    </row>
    <row r="406" spans="1:17" ht="15.75" customHeight="1">
      <c r="A406" s="223" t="s">
        <v>56</v>
      </c>
      <c r="B406" s="223"/>
      <c r="C406" s="223"/>
      <c r="D406" s="223"/>
      <c r="E406" s="223"/>
      <c r="F406" s="223"/>
      <c r="G406" s="223"/>
      <c r="H406" s="223"/>
      <c r="I406" s="223"/>
      <c r="J406" s="163">
        <f aca="true" t="shared" si="23" ref="J406:Q406">J405+J382</f>
        <v>56.29</v>
      </c>
      <c r="K406" s="163">
        <f t="shared" si="23"/>
        <v>57.14</v>
      </c>
      <c r="L406" s="163">
        <f t="shared" si="23"/>
        <v>176.24</v>
      </c>
      <c r="M406" s="163">
        <f t="shared" si="23"/>
        <v>1420.38</v>
      </c>
      <c r="N406" s="163">
        <f t="shared" si="23"/>
        <v>70.59</v>
      </c>
      <c r="O406" s="163">
        <f t="shared" si="23"/>
        <v>78.83999999999999</v>
      </c>
      <c r="P406" s="163">
        <f t="shared" si="23"/>
        <v>209.89</v>
      </c>
      <c r="Q406" s="163">
        <f t="shared" si="23"/>
        <v>1643.7</v>
      </c>
    </row>
    <row r="407" spans="1:17" ht="15.75" customHeight="1">
      <c r="A407" s="221" t="s">
        <v>197</v>
      </c>
      <c r="B407" s="221"/>
      <c r="C407" s="221"/>
      <c r="D407" s="221"/>
      <c r="E407" s="221"/>
      <c r="F407" s="221"/>
      <c r="G407" s="221"/>
      <c r="H407" s="221"/>
      <c r="I407" s="221"/>
      <c r="J407" s="221"/>
      <c r="K407" s="221"/>
      <c r="L407" s="221"/>
      <c r="M407" s="221"/>
      <c r="N407" s="221"/>
      <c r="O407" s="221"/>
      <c r="P407" s="221"/>
      <c r="Q407" s="221"/>
    </row>
    <row r="408" spans="1:17" ht="15.75" customHeight="1">
      <c r="A408" s="223" t="s">
        <v>16</v>
      </c>
      <c r="B408" s="223"/>
      <c r="C408" s="223"/>
      <c r="D408" s="223"/>
      <c r="E408" s="144"/>
      <c r="F408" s="164"/>
      <c r="G408" s="164"/>
      <c r="H408" s="164"/>
      <c r="I408" s="164"/>
      <c r="J408" s="164"/>
      <c r="K408" s="164"/>
      <c r="L408" s="164"/>
      <c r="M408" s="164"/>
      <c r="N408" s="179"/>
      <c r="O408" s="179"/>
      <c r="P408" s="179"/>
      <c r="Q408" s="179"/>
    </row>
    <row r="409" spans="1:17" ht="12.75" customHeight="1">
      <c r="A409" s="208">
        <v>106</v>
      </c>
      <c r="B409" s="208" t="s">
        <v>58</v>
      </c>
      <c r="C409" s="208">
        <v>60</v>
      </c>
      <c r="D409" s="217">
        <v>100</v>
      </c>
      <c r="E409" s="208" t="s">
        <v>59</v>
      </c>
      <c r="F409" s="208">
        <v>64</v>
      </c>
      <c r="G409" s="208">
        <v>60</v>
      </c>
      <c r="H409" s="208">
        <v>107</v>
      </c>
      <c r="I409" s="208">
        <v>100</v>
      </c>
      <c r="J409" s="209">
        <v>1.6</v>
      </c>
      <c r="K409" s="209">
        <v>0.55</v>
      </c>
      <c r="L409" s="209">
        <v>8.3</v>
      </c>
      <c r="M409" s="209">
        <v>14.4</v>
      </c>
      <c r="N409" s="209">
        <v>2.67</v>
      </c>
      <c r="O409" s="209">
        <v>0.91</v>
      </c>
      <c r="P409" s="209">
        <v>13.84</v>
      </c>
      <c r="Q409" s="209">
        <v>78.57</v>
      </c>
    </row>
    <row r="410" spans="1:17" ht="12.75" customHeight="1">
      <c r="A410" s="144">
        <v>237</v>
      </c>
      <c r="B410" s="144" t="s">
        <v>110</v>
      </c>
      <c r="C410" s="144">
        <v>150</v>
      </c>
      <c r="D410" s="144">
        <v>180</v>
      </c>
      <c r="E410" s="144" t="s">
        <v>19</v>
      </c>
      <c r="F410" s="144">
        <v>55</v>
      </c>
      <c r="G410" s="144">
        <v>55</v>
      </c>
      <c r="H410" s="144">
        <v>68</v>
      </c>
      <c r="I410" s="144">
        <v>68</v>
      </c>
      <c r="J410" s="135">
        <v>8.55</v>
      </c>
      <c r="K410" s="135">
        <v>7.84</v>
      </c>
      <c r="L410" s="135">
        <v>37.05</v>
      </c>
      <c r="M410" s="135">
        <v>189</v>
      </c>
      <c r="N410" s="135">
        <v>10.26</v>
      </c>
      <c r="O410" s="135">
        <v>9.4</v>
      </c>
      <c r="P410" s="135">
        <v>44.46</v>
      </c>
      <c r="Q410" s="135">
        <v>226</v>
      </c>
    </row>
    <row r="411" spans="1:17" ht="12.75" customHeight="1">
      <c r="A411" s="144"/>
      <c r="B411" s="144" t="s">
        <v>111</v>
      </c>
      <c r="C411" s="144"/>
      <c r="D411" s="144"/>
      <c r="E411" s="144" t="s">
        <v>20</v>
      </c>
      <c r="F411" s="144">
        <v>6</v>
      </c>
      <c r="G411" s="144">
        <v>6</v>
      </c>
      <c r="H411" s="144">
        <v>7</v>
      </c>
      <c r="I411" s="144">
        <v>7</v>
      </c>
      <c r="J411" s="139"/>
      <c r="K411" s="139"/>
      <c r="L411" s="139"/>
      <c r="M411" s="139"/>
      <c r="N411" s="138"/>
      <c r="O411" s="138"/>
      <c r="P411" s="138"/>
      <c r="Q411" s="138"/>
    </row>
    <row r="412" spans="1:17" ht="12.75" customHeight="1">
      <c r="A412" s="144"/>
      <c r="B412" s="144"/>
      <c r="C412" s="144"/>
      <c r="D412" s="144"/>
      <c r="E412" s="144" t="s">
        <v>21</v>
      </c>
      <c r="F412" s="144">
        <v>102</v>
      </c>
      <c r="G412" s="144">
        <v>102</v>
      </c>
      <c r="H412" s="144">
        <v>102</v>
      </c>
      <c r="I412" s="144">
        <v>102</v>
      </c>
      <c r="J412" s="139"/>
      <c r="K412" s="139"/>
      <c r="L412" s="139"/>
      <c r="M412" s="139"/>
      <c r="N412" s="138"/>
      <c r="O412" s="138"/>
      <c r="P412" s="138"/>
      <c r="Q412" s="138"/>
    </row>
    <row r="413" spans="1:17" ht="12.75" customHeight="1">
      <c r="A413" s="144">
        <v>495</v>
      </c>
      <c r="B413" s="144" t="s">
        <v>68</v>
      </c>
      <c r="C413" s="144">
        <v>200</v>
      </c>
      <c r="D413" s="144">
        <v>200</v>
      </c>
      <c r="E413" s="144" t="s">
        <v>69</v>
      </c>
      <c r="F413" s="144">
        <v>50</v>
      </c>
      <c r="G413" s="144">
        <v>50</v>
      </c>
      <c r="H413" s="144">
        <v>50</v>
      </c>
      <c r="I413" s="144">
        <v>50</v>
      </c>
      <c r="J413" s="135">
        <v>1.5</v>
      </c>
      <c r="K413" s="135">
        <v>1.3</v>
      </c>
      <c r="L413" s="135">
        <v>15.9</v>
      </c>
      <c r="M413" s="135">
        <v>81</v>
      </c>
      <c r="N413" s="135">
        <v>1.5</v>
      </c>
      <c r="O413" s="135">
        <v>1.3</v>
      </c>
      <c r="P413" s="135">
        <v>15.9</v>
      </c>
      <c r="Q413" s="135">
        <v>81</v>
      </c>
    </row>
    <row r="414" spans="1:17" ht="12.75" customHeight="1">
      <c r="A414" s="144"/>
      <c r="B414" s="144"/>
      <c r="C414" s="144"/>
      <c r="D414" s="144"/>
      <c r="E414" s="144" t="s">
        <v>18</v>
      </c>
      <c r="F414" s="144">
        <v>50</v>
      </c>
      <c r="G414" s="144">
        <v>50</v>
      </c>
      <c r="H414" s="144">
        <v>50</v>
      </c>
      <c r="I414" s="144">
        <v>50</v>
      </c>
      <c r="J414" s="139"/>
      <c r="K414" s="139"/>
      <c r="L414" s="139"/>
      <c r="M414" s="139"/>
      <c r="N414" s="138"/>
      <c r="O414" s="138"/>
      <c r="P414" s="138"/>
      <c r="Q414" s="138"/>
    </row>
    <row r="415" spans="1:17" ht="12.75" customHeight="1">
      <c r="A415" s="144"/>
      <c r="B415" s="144"/>
      <c r="C415" s="144"/>
      <c r="D415" s="144"/>
      <c r="E415" s="144" t="s">
        <v>21</v>
      </c>
      <c r="F415" s="144">
        <v>100</v>
      </c>
      <c r="G415" s="144">
        <v>100</v>
      </c>
      <c r="H415" s="144">
        <v>100</v>
      </c>
      <c r="I415" s="144">
        <v>100</v>
      </c>
      <c r="J415" s="139"/>
      <c r="K415" s="139"/>
      <c r="L415" s="139"/>
      <c r="M415" s="139"/>
      <c r="N415" s="138"/>
      <c r="O415" s="138"/>
      <c r="P415" s="138"/>
      <c r="Q415" s="138"/>
    </row>
    <row r="416" spans="1:17" ht="12.75">
      <c r="A416" s="145"/>
      <c r="B416" s="145"/>
      <c r="C416" s="145"/>
      <c r="D416" s="145"/>
      <c r="E416" s="144" t="s">
        <v>22</v>
      </c>
      <c r="F416" s="144">
        <v>14</v>
      </c>
      <c r="G416" s="144">
        <v>14</v>
      </c>
      <c r="H416" s="144">
        <v>14</v>
      </c>
      <c r="I416" s="144">
        <v>14</v>
      </c>
      <c r="J416" s="139"/>
      <c r="K416" s="139"/>
      <c r="L416" s="139"/>
      <c r="M416" s="139"/>
      <c r="N416" s="138"/>
      <c r="O416" s="138"/>
      <c r="P416" s="138"/>
      <c r="Q416" s="138"/>
    </row>
    <row r="417" spans="1:17" ht="12.75">
      <c r="A417" s="144">
        <v>108</v>
      </c>
      <c r="B417" s="144" t="s">
        <v>25</v>
      </c>
      <c r="C417" s="144">
        <v>40</v>
      </c>
      <c r="D417" s="144">
        <v>50</v>
      </c>
      <c r="E417" s="144" t="s">
        <v>26</v>
      </c>
      <c r="F417" s="144">
        <v>40</v>
      </c>
      <c r="G417" s="144">
        <v>40</v>
      </c>
      <c r="H417" s="144">
        <v>50</v>
      </c>
      <c r="I417" s="144">
        <v>50</v>
      </c>
      <c r="J417" s="135">
        <v>3.04</v>
      </c>
      <c r="K417" s="135">
        <v>0.32</v>
      </c>
      <c r="L417" s="135">
        <v>19.68</v>
      </c>
      <c r="M417" s="135">
        <v>94</v>
      </c>
      <c r="N417" s="135">
        <v>3.8</v>
      </c>
      <c r="O417" s="135">
        <v>0.4</v>
      </c>
      <c r="P417" s="135">
        <v>24.6</v>
      </c>
      <c r="Q417" s="135">
        <v>117.5</v>
      </c>
    </row>
    <row r="418" spans="1:17" ht="12.75">
      <c r="A418" s="144">
        <v>100</v>
      </c>
      <c r="B418" s="146" t="s">
        <v>71</v>
      </c>
      <c r="C418" s="144">
        <v>10</v>
      </c>
      <c r="D418" s="144">
        <v>10</v>
      </c>
      <c r="E418" s="144" t="s">
        <v>29</v>
      </c>
      <c r="F418" s="144">
        <v>11</v>
      </c>
      <c r="G418" s="144">
        <v>10</v>
      </c>
      <c r="H418" s="144">
        <v>11</v>
      </c>
      <c r="I418" s="144">
        <v>10</v>
      </c>
      <c r="J418" s="135">
        <v>2.65</v>
      </c>
      <c r="K418" s="135">
        <v>2.61</v>
      </c>
      <c r="L418" s="135">
        <v>0</v>
      </c>
      <c r="M418" s="135">
        <v>34.3</v>
      </c>
      <c r="N418" s="135">
        <v>2.65</v>
      </c>
      <c r="O418" s="135">
        <v>2.61</v>
      </c>
      <c r="P418" s="135">
        <v>0</v>
      </c>
      <c r="Q418" s="135">
        <v>34.3</v>
      </c>
    </row>
    <row r="419" spans="1:17" ht="12.75">
      <c r="A419" s="223" t="s">
        <v>30</v>
      </c>
      <c r="B419" s="223"/>
      <c r="C419" s="223"/>
      <c r="D419" s="223"/>
      <c r="E419" s="223"/>
      <c r="F419" s="223"/>
      <c r="G419" s="223"/>
      <c r="H419" s="223"/>
      <c r="I419" s="223"/>
      <c r="J419" s="143">
        <f>SUM(J409:J418)</f>
        <v>17.34</v>
      </c>
      <c r="K419" s="143">
        <f aca="true" t="shared" si="24" ref="K419:Q419">SUM(K409:K418)</f>
        <v>12.620000000000001</v>
      </c>
      <c r="L419" s="143">
        <f t="shared" si="24"/>
        <v>80.92999999999999</v>
      </c>
      <c r="M419" s="143">
        <f t="shared" si="24"/>
        <v>412.7</v>
      </c>
      <c r="N419" s="143">
        <f t="shared" si="24"/>
        <v>20.88</v>
      </c>
      <c r="O419" s="143">
        <f t="shared" si="24"/>
        <v>14.620000000000001</v>
      </c>
      <c r="P419" s="143">
        <f t="shared" si="24"/>
        <v>98.80000000000001</v>
      </c>
      <c r="Q419" s="143">
        <f t="shared" si="24"/>
        <v>537.37</v>
      </c>
    </row>
    <row r="420" spans="1:17" ht="12.75">
      <c r="A420" s="223" t="s">
        <v>31</v>
      </c>
      <c r="B420" s="223"/>
      <c r="C420" s="223"/>
      <c r="D420" s="223"/>
      <c r="E420" s="144"/>
      <c r="F420" s="161"/>
      <c r="G420" s="161"/>
      <c r="H420" s="161"/>
      <c r="I420" s="161"/>
      <c r="J420" s="149"/>
      <c r="K420" s="149"/>
      <c r="L420" s="149"/>
      <c r="M420" s="149"/>
      <c r="N420" s="140"/>
      <c r="O420" s="140"/>
      <c r="P420" s="140"/>
      <c r="Q420" s="140"/>
    </row>
    <row r="421" spans="1:17" ht="12.75">
      <c r="A421" s="164">
        <v>73</v>
      </c>
      <c r="B421" s="144" t="s">
        <v>199</v>
      </c>
      <c r="C421" s="164">
        <v>60</v>
      </c>
      <c r="D421" s="164">
        <v>100</v>
      </c>
      <c r="E421" s="144" t="s">
        <v>36</v>
      </c>
      <c r="F421" s="144">
        <v>20.8</v>
      </c>
      <c r="G421" s="144">
        <v>15</v>
      </c>
      <c r="H421" s="144">
        <v>34.7</v>
      </c>
      <c r="I421" s="144">
        <v>25</v>
      </c>
      <c r="J421" s="135">
        <v>1.86</v>
      </c>
      <c r="K421" s="135">
        <v>4.14</v>
      </c>
      <c r="L421" s="135">
        <v>13.14</v>
      </c>
      <c r="M421" s="135">
        <v>107.2</v>
      </c>
      <c r="N421" s="135">
        <v>3.1</v>
      </c>
      <c r="O421" s="135">
        <v>6.9</v>
      </c>
      <c r="P421" s="135">
        <v>21.9</v>
      </c>
      <c r="Q421" s="135">
        <v>132</v>
      </c>
    </row>
    <row r="422" spans="1:17" ht="12.75">
      <c r="A422" s="164"/>
      <c r="B422" s="144" t="s">
        <v>200</v>
      </c>
      <c r="C422" s="164"/>
      <c r="D422" s="164"/>
      <c r="E422" s="144" t="s">
        <v>201</v>
      </c>
      <c r="F422" s="144">
        <v>25</v>
      </c>
      <c r="G422" s="144">
        <v>15</v>
      </c>
      <c r="H422" s="144">
        <v>41.6</v>
      </c>
      <c r="I422" s="144">
        <v>25</v>
      </c>
      <c r="J422" s="143"/>
      <c r="K422" s="143"/>
      <c r="L422" s="143"/>
      <c r="M422" s="143"/>
      <c r="N422" s="160"/>
      <c r="O422" s="160"/>
      <c r="P422" s="160"/>
      <c r="Q422" s="160"/>
    </row>
    <row r="423" spans="1:17" ht="12.75">
      <c r="A423" s="164"/>
      <c r="B423" s="144"/>
      <c r="C423" s="164"/>
      <c r="D423" s="164"/>
      <c r="E423" s="180" t="s">
        <v>38</v>
      </c>
      <c r="F423" s="144">
        <v>18.84</v>
      </c>
      <c r="G423" s="144">
        <v>15</v>
      </c>
      <c r="H423" s="144">
        <v>31.4</v>
      </c>
      <c r="I423" s="144">
        <v>25</v>
      </c>
      <c r="J423" s="143"/>
      <c r="K423" s="143"/>
      <c r="L423" s="143"/>
      <c r="M423" s="143"/>
      <c r="N423" s="160"/>
      <c r="O423" s="160"/>
      <c r="P423" s="160"/>
      <c r="Q423" s="160"/>
    </row>
    <row r="424" spans="1:17" ht="12.75">
      <c r="A424" s="164"/>
      <c r="B424" s="144"/>
      <c r="C424" s="164"/>
      <c r="D424" s="164"/>
      <c r="E424" s="144" t="s">
        <v>93</v>
      </c>
      <c r="F424" s="144">
        <v>15</v>
      </c>
      <c r="G424" s="144">
        <v>12</v>
      </c>
      <c r="H424" s="144">
        <v>25</v>
      </c>
      <c r="I424" s="144">
        <v>20</v>
      </c>
      <c r="J424" s="143"/>
      <c r="K424" s="143"/>
      <c r="L424" s="143"/>
      <c r="M424" s="143"/>
      <c r="N424" s="160"/>
      <c r="O424" s="160"/>
      <c r="P424" s="160"/>
      <c r="Q424" s="160"/>
    </row>
    <row r="425" spans="1:17" ht="12.75">
      <c r="A425" s="164"/>
      <c r="B425" s="144"/>
      <c r="C425" s="164"/>
      <c r="D425" s="164"/>
      <c r="E425" s="144" t="s">
        <v>34</v>
      </c>
      <c r="F425" s="144">
        <v>6</v>
      </c>
      <c r="G425" s="144">
        <v>6</v>
      </c>
      <c r="H425" s="144">
        <v>8</v>
      </c>
      <c r="I425" s="144">
        <v>8</v>
      </c>
      <c r="J425" s="143"/>
      <c r="K425" s="143"/>
      <c r="L425" s="143"/>
      <c r="M425" s="143"/>
      <c r="N425" s="160"/>
      <c r="O425" s="160"/>
      <c r="P425" s="160"/>
      <c r="Q425" s="160"/>
    </row>
    <row r="426" spans="1:17" ht="12.75">
      <c r="A426" s="144">
        <v>146</v>
      </c>
      <c r="B426" s="144" t="s">
        <v>202</v>
      </c>
      <c r="C426" s="144">
        <v>200</v>
      </c>
      <c r="D426" s="144">
        <v>250</v>
      </c>
      <c r="E426" s="144" t="s">
        <v>36</v>
      </c>
      <c r="F426" s="144">
        <v>53.4</v>
      </c>
      <c r="G426" s="144">
        <v>40</v>
      </c>
      <c r="H426" s="144">
        <v>66.7</v>
      </c>
      <c r="I426" s="144">
        <v>50</v>
      </c>
      <c r="J426" s="135">
        <v>0.96</v>
      </c>
      <c r="K426" s="135">
        <v>2.08</v>
      </c>
      <c r="L426" s="135">
        <v>7.02</v>
      </c>
      <c r="M426" s="135">
        <v>55.6</v>
      </c>
      <c r="N426" s="135">
        <v>1.2</v>
      </c>
      <c r="O426" s="135">
        <v>2.6</v>
      </c>
      <c r="P426" s="135">
        <v>8.77</v>
      </c>
      <c r="Q426" s="135">
        <v>63.25</v>
      </c>
    </row>
    <row r="427" spans="1:17" ht="12.75">
      <c r="A427" s="144">
        <v>172</v>
      </c>
      <c r="B427" s="144" t="s">
        <v>203</v>
      </c>
      <c r="C427" s="144">
        <v>20</v>
      </c>
      <c r="D427" s="144">
        <v>25</v>
      </c>
      <c r="E427" s="144" t="s">
        <v>38</v>
      </c>
      <c r="F427" s="144">
        <v>10</v>
      </c>
      <c r="G427" s="144">
        <v>8</v>
      </c>
      <c r="H427" s="144">
        <v>12.5</v>
      </c>
      <c r="I427" s="144">
        <v>10</v>
      </c>
      <c r="J427" s="135"/>
      <c r="K427" s="135"/>
      <c r="L427" s="135"/>
      <c r="M427" s="135"/>
      <c r="N427" s="156"/>
      <c r="O427" s="156"/>
      <c r="P427" s="156"/>
      <c r="Q427" s="138"/>
    </row>
    <row r="428" spans="1:17" ht="12.75">
      <c r="A428" s="144"/>
      <c r="B428" s="144"/>
      <c r="C428" s="144"/>
      <c r="D428" s="144"/>
      <c r="E428" s="144" t="s">
        <v>39</v>
      </c>
      <c r="F428" s="144">
        <v>9.6</v>
      </c>
      <c r="G428" s="144">
        <v>8</v>
      </c>
      <c r="H428" s="144">
        <v>12</v>
      </c>
      <c r="I428" s="144">
        <v>10</v>
      </c>
      <c r="J428" s="135"/>
      <c r="K428" s="135"/>
      <c r="L428" s="135"/>
      <c r="M428" s="135"/>
      <c r="N428" s="156"/>
      <c r="O428" s="156"/>
      <c r="P428" s="156"/>
      <c r="Q428" s="138"/>
    </row>
    <row r="429" spans="1:17" ht="12.75">
      <c r="A429" s="150"/>
      <c r="B429" s="144"/>
      <c r="C429" s="150"/>
      <c r="D429" s="144"/>
      <c r="E429" s="144" t="s">
        <v>34</v>
      </c>
      <c r="F429" s="144">
        <v>2</v>
      </c>
      <c r="G429" s="144">
        <v>2</v>
      </c>
      <c r="H429" s="144">
        <v>2.5</v>
      </c>
      <c r="I429" s="144">
        <v>2.5</v>
      </c>
      <c r="J429" s="135"/>
      <c r="K429" s="135"/>
      <c r="L429" s="135"/>
      <c r="M429" s="135"/>
      <c r="N429" s="156"/>
      <c r="O429" s="156"/>
      <c r="P429" s="156"/>
      <c r="Q429" s="138"/>
    </row>
    <row r="430" spans="1:17" ht="12.75">
      <c r="A430" s="150"/>
      <c r="B430" s="144"/>
      <c r="C430" s="150"/>
      <c r="D430" s="144"/>
      <c r="E430" s="150" t="s">
        <v>204</v>
      </c>
      <c r="F430" s="144"/>
      <c r="G430" s="144"/>
      <c r="H430" s="144"/>
      <c r="I430" s="144"/>
      <c r="J430" s="135"/>
      <c r="K430" s="135"/>
      <c r="L430" s="135"/>
      <c r="M430" s="135"/>
      <c r="N430" s="156"/>
      <c r="O430" s="156"/>
      <c r="P430" s="156"/>
      <c r="Q430" s="138"/>
    </row>
    <row r="431" spans="1:17" ht="12.75">
      <c r="A431" s="150"/>
      <c r="B431" s="144"/>
      <c r="C431" s="150"/>
      <c r="D431" s="144"/>
      <c r="E431" s="144" t="s">
        <v>47</v>
      </c>
      <c r="F431" s="144">
        <v>6</v>
      </c>
      <c r="G431" s="144">
        <v>6</v>
      </c>
      <c r="H431" s="144">
        <v>7.5</v>
      </c>
      <c r="I431" s="144">
        <v>7.5</v>
      </c>
      <c r="J431" s="135"/>
      <c r="K431" s="135"/>
      <c r="L431" s="135"/>
      <c r="M431" s="135"/>
      <c r="N431" s="156"/>
      <c r="O431" s="156"/>
      <c r="P431" s="156"/>
      <c r="Q431" s="138"/>
    </row>
    <row r="432" spans="1:17" ht="12.75">
      <c r="A432" s="150"/>
      <c r="B432" s="144"/>
      <c r="C432" s="150"/>
      <c r="D432" s="144"/>
      <c r="E432" s="144" t="s">
        <v>205</v>
      </c>
      <c r="F432" s="144">
        <v>9</v>
      </c>
      <c r="G432" s="144">
        <v>9</v>
      </c>
      <c r="H432" s="144">
        <v>12</v>
      </c>
      <c r="I432" s="144">
        <v>12</v>
      </c>
      <c r="J432" s="135"/>
      <c r="K432" s="135"/>
      <c r="L432" s="135"/>
      <c r="M432" s="135"/>
      <c r="N432" s="156"/>
      <c r="O432" s="156"/>
      <c r="P432" s="156"/>
      <c r="Q432" s="138"/>
    </row>
    <row r="433" spans="1:17" ht="12.75">
      <c r="A433" s="150"/>
      <c r="B433" s="144"/>
      <c r="C433" s="150"/>
      <c r="D433" s="144"/>
      <c r="E433" s="144" t="s">
        <v>43</v>
      </c>
      <c r="F433" s="144">
        <v>2.2</v>
      </c>
      <c r="G433" s="144">
        <v>1.8</v>
      </c>
      <c r="H433" s="144">
        <v>2.75</v>
      </c>
      <c r="I433" s="144">
        <v>2.3</v>
      </c>
      <c r="J433" s="135"/>
      <c r="K433" s="135"/>
      <c r="L433" s="135"/>
      <c r="M433" s="135"/>
      <c r="N433" s="156"/>
      <c r="O433" s="156"/>
      <c r="P433" s="156"/>
      <c r="Q433" s="138"/>
    </row>
    <row r="434" spans="1:17" ht="12.75">
      <c r="A434" s="150"/>
      <c r="B434" s="150"/>
      <c r="C434" s="150"/>
      <c r="D434" s="144"/>
      <c r="E434" s="144" t="s">
        <v>206</v>
      </c>
      <c r="F434" s="144">
        <v>0.18</v>
      </c>
      <c r="G434" s="144">
        <v>0.18</v>
      </c>
      <c r="H434" s="144">
        <v>0.22</v>
      </c>
      <c r="I434" s="144">
        <v>0.22</v>
      </c>
      <c r="J434" s="135"/>
      <c r="K434" s="135"/>
      <c r="L434" s="135"/>
      <c r="M434" s="135"/>
      <c r="N434" s="156"/>
      <c r="O434" s="156"/>
      <c r="P434" s="156"/>
      <c r="Q434" s="138"/>
    </row>
    <row r="435" spans="1:17" ht="12.75">
      <c r="A435" s="150"/>
      <c r="B435" s="150"/>
      <c r="C435" s="150"/>
      <c r="D435" s="144"/>
      <c r="E435" s="144" t="s">
        <v>46</v>
      </c>
      <c r="F435" s="144">
        <v>0.7</v>
      </c>
      <c r="G435" s="144">
        <v>0.7</v>
      </c>
      <c r="H435" s="144">
        <v>0.9</v>
      </c>
      <c r="I435" s="144">
        <v>0.9</v>
      </c>
      <c r="J435" s="135"/>
      <c r="K435" s="135"/>
      <c r="L435" s="135"/>
      <c r="M435" s="135"/>
      <c r="N435" s="156"/>
      <c r="O435" s="156"/>
      <c r="P435" s="156"/>
      <c r="Q435" s="138"/>
    </row>
    <row r="436" spans="1:17" ht="12.75">
      <c r="A436" s="144">
        <v>340</v>
      </c>
      <c r="B436" s="144" t="s">
        <v>207</v>
      </c>
      <c r="C436" s="144">
        <v>250</v>
      </c>
      <c r="D436" s="144">
        <v>280</v>
      </c>
      <c r="E436" s="144" t="s">
        <v>208</v>
      </c>
      <c r="F436" s="144">
        <v>102</v>
      </c>
      <c r="G436" s="144">
        <v>90.6</v>
      </c>
      <c r="H436" s="144">
        <v>114.3</v>
      </c>
      <c r="I436" s="144">
        <v>109.2</v>
      </c>
      <c r="J436" s="135">
        <v>16.6</v>
      </c>
      <c r="K436" s="135">
        <v>9.27</v>
      </c>
      <c r="L436" s="135">
        <v>23.64</v>
      </c>
      <c r="M436" s="135">
        <v>244.8</v>
      </c>
      <c r="N436" s="135">
        <v>18.7</v>
      </c>
      <c r="O436" s="135">
        <v>10.4</v>
      </c>
      <c r="P436" s="135">
        <v>26.4</v>
      </c>
      <c r="Q436" s="135">
        <v>274.1</v>
      </c>
    </row>
    <row r="437" spans="1:17" ht="12.75">
      <c r="A437" s="144"/>
      <c r="B437" s="144" t="s">
        <v>209</v>
      </c>
      <c r="C437" s="144"/>
      <c r="D437" s="144"/>
      <c r="E437" s="144" t="s">
        <v>210</v>
      </c>
      <c r="F437" s="144"/>
      <c r="G437" s="144">
        <v>75</v>
      </c>
      <c r="H437" s="144"/>
      <c r="I437" s="144">
        <v>81.6</v>
      </c>
      <c r="J437" s="135"/>
      <c r="K437" s="135"/>
      <c r="L437" s="135"/>
      <c r="M437" s="135"/>
      <c r="N437" s="156"/>
      <c r="O437" s="156"/>
      <c r="P437" s="156"/>
      <c r="Q437" s="138"/>
    </row>
    <row r="438" spans="1:17" ht="12.75">
      <c r="A438" s="150"/>
      <c r="B438" s="150"/>
      <c r="C438" s="150"/>
      <c r="D438" s="144"/>
      <c r="E438" s="144" t="s">
        <v>46</v>
      </c>
      <c r="F438" s="144">
        <v>6</v>
      </c>
      <c r="G438" s="144">
        <v>6</v>
      </c>
      <c r="H438" s="144">
        <v>7</v>
      </c>
      <c r="I438" s="144">
        <v>7</v>
      </c>
      <c r="J438" s="135"/>
      <c r="K438" s="135"/>
      <c r="L438" s="135"/>
      <c r="M438" s="135"/>
      <c r="N438" s="156"/>
      <c r="O438" s="156"/>
      <c r="P438" s="156"/>
      <c r="Q438" s="138"/>
    </row>
    <row r="439" spans="1:17" ht="12.75">
      <c r="A439" s="150"/>
      <c r="B439" s="150"/>
      <c r="C439" s="150"/>
      <c r="D439" s="144"/>
      <c r="E439" s="144" t="s">
        <v>36</v>
      </c>
      <c r="F439" s="144">
        <v>167.7</v>
      </c>
      <c r="G439" s="144">
        <v>122</v>
      </c>
      <c r="H439" s="144">
        <v>187.8</v>
      </c>
      <c r="I439" s="144">
        <v>136.5</v>
      </c>
      <c r="J439" s="135"/>
      <c r="K439" s="135"/>
      <c r="L439" s="135"/>
      <c r="M439" s="135"/>
      <c r="N439" s="156"/>
      <c r="O439" s="156"/>
      <c r="P439" s="156"/>
      <c r="Q439" s="138"/>
    </row>
    <row r="440" spans="1:17" ht="12.75">
      <c r="A440" s="144">
        <v>451</v>
      </c>
      <c r="B440" s="150"/>
      <c r="C440" s="150"/>
      <c r="D440" s="144"/>
      <c r="E440" s="144" t="s">
        <v>66</v>
      </c>
      <c r="F440" s="144"/>
      <c r="G440" s="144">
        <v>80</v>
      </c>
      <c r="H440" s="144"/>
      <c r="I440" s="144">
        <v>90</v>
      </c>
      <c r="J440" s="135">
        <v>0.9</v>
      </c>
      <c r="K440" s="135">
        <v>3.2</v>
      </c>
      <c r="L440" s="135">
        <v>3.99</v>
      </c>
      <c r="M440" s="135">
        <v>48.4</v>
      </c>
      <c r="N440" s="135">
        <v>1.01</v>
      </c>
      <c r="O440" s="135">
        <v>3.6</v>
      </c>
      <c r="P440" s="135">
        <v>4.48</v>
      </c>
      <c r="Q440" s="135">
        <v>54.5</v>
      </c>
    </row>
    <row r="441" spans="1:17" ht="12.75">
      <c r="A441" s="150"/>
      <c r="B441" s="150"/>
      <c r="C441" s="150"/>
      <c r="D441" s="144"/>
      <c r="E441" s="144" t="s">
        <v>46</v>
      </c>
      <c r="F441" s="144">
        <v>4</v>
      </c>
      <c r="G441" s="144">
        <v>4</v>
      </c>
      <c r="H441" s="144">
        <v>4.5</v>
      </c>
      <c r="I441" s="144">
        <v>4.5</v>
      </c>
      <c r="J441" s="135"/>
      <c r="K441" s="135"/>
      <c r="L441" s="135"/>
      <c r="M441" s="135"/>
      <c r="N441" s="156"/>
      <c r="O441" s="156"/>
      <c r="P441" s="156"/>
      <c r="Q441" s="138"/>
    </row>
    <row r="442" spans="1:17" ht="12.75">
      <c r="A442" s="150"/>
      <c r="B442" s="150"/>
      <c r="C442" s="150"/>
      <c r="D442" s="144"/>
      <c r="E442" s="144" t="s">
        <v>211</v>
      </c>
      <c r="F442" s="144"/>
      <c r="G442" s="144">
        <v>88</v>
      </c>
      <c r="H442" s="144"/>
      <c r="I442" s="144">
        <v>99</v>
      </c>
      <c r="J442" s="135"/>
      <c r="K442" s="135"/>
      <c r="L442" s="135"/>
      <c r="M442" s="135"/>
      <c r="N442" s="156"/>
      <c r="O442" s="156"/>
      <c r="P442" s="156"/>
      <c r="Q442" s="138"/>
    </row>
    <row r="443" spans="1:17" ht="12.75">
      <c r="A443" s="144"/>
      <c r="B443" s="150"/>
      <c r="C443" s="150"/>
      <c r="D443" s="144"/>
      <c r="E443" s="144" t="s">
        <v>47</v>
      </c>
      <c r="F443" s="144">
        <v>4</v>
      </c>
      <c r="G443" s="144">
        <v>4</v>
      </c>
      <c r="H443" s="144">
        <v>4.5</v>
      </c>
      <c r="I443" s="144">
        <v>4.5</v>
      </c>
      <c r="J443" s="135"/>
      <c r="K443" s="135"/>
      <c r="L443" s="135"/>
      <c r="M443" s="135"/>
      <c r="N443" s="156"/>
      <c r="O443" s="156"/>
      <c r="P443" s="156"/>
      <c r="Q443" s="138"/>
    </row>
    <row r="444" spans="1:17" ht="12.75">
      <c r="A444" s="144">
        <v>508</v>
      </c>
      <c r="B444" s="144" t="s">
        <v>50</v>
      </c>
      <c r="C444" s="144">
        <v>200</v>
      </c>
      <c r="D444" s="144">
        <v>200</v>
      </c>
      <c r="E444" s="144" t="s">
        <v>51</v>
      </c>
      <c r="F444" s="144">
        <v>25</v>
      </c>
      <c r="G444" s="144">
        <v>30.5</v>
      </c>
      <c r="H444" s="144">
        <v>25</v>
      </c>
      <c r="I444" s="144">
        <v>30.5</v>
      </c>
      <c r="J444" s="135">
        <v>0.5</v>
      </c>
      <c r="K444" s="135">
        <v>0</v>
      </c>
      <c r="L444" s="135">
        <v>27</v>
      </c>
      <c r="M444" s="135">
        <v>110</v>
      </c>
      <c r="N444" s="135">
        <v>0.5</v>
      </c>
      <c r="O444" s="135">
        <v>0</v>
      </c>
      <c r="P444" s="135">
        <v>27</v>
      </c>
      <c r="Q444" s="135">
        <v>110</v>
      </c>
    </row>
    <row r="445" spans="1:17" ht="12.75">
      <c r="A445" s="150"/>
      <c r="B445" s="144" t="s">
        <v>52</v>
      </c>
      <c r="C445" s="150"/>
      <c r="D445" s="144"/>
      <c r="E445" s="144" t="s">
        <v>22</v>
      </c>
      <c r="F445" s="144">
        <v>14</v>
      </c>
      <c r="G445" s="144">
        <v>14</v>
      </c>
      <c r="H445" s="144">
        <v>14</v>
      </c>
      <c r="I445" s="144">
        <v>14</v>
      </c>
      <c r="J445" s="139"/>
      <c r="K445" s="139"/>
      <c r="L445" s="139"/>
      <c r="M445" s="139"/>
      <c r="N445" s="140"/>
      <c r="O445" s="140"/>
      <c r="P445" s="140"/>
      <c r="Q445" s="140"/>
    </row>
    <row r="446" spans="1:17" ht="12.75">
      <c r="A446" s="150"/>
      <c r="B446" s="144"/>
      <c r="C446" s="150"/>
      <c r="D446" s="144"/>
      <c r="E446" s="144" t="s">
        <v>21</v>
      </c>
      <c r="F446" s="144">
        <v>190</v>
      </c>
      <c r="G446" s="144">
        <v>190</v>
      </c>
      <c r="H446" s="144">
        <v>190</v>
      </c>
      <c r="I446" s="144">
        <v>190</v>
      </c>
      <c r="J446" s="139"/>
      <c r="K446" s="139"/>
      <c r="L446" s="139"/>
      <c r="M446" s="139"/>
      <c r="N446" s="140"/>
      <c r="O446" s="140"/>
      <c r="P446" s="140"/>
      <c r="Q446" s="140"/>
    </row>
    <row r="447" spans="1:17" ht="12.75">
      <c r="A447" s="144">
        <v>108</v>
      </c>
      <c r="B447" s="144" t="s">
        <v>25</v>
      </c>
      <c r="C447" s="144">
        <v>50</v>
      </c>
      <c r="D447" s="144">
        <v>60</v>
      </c>
      <c r="E447" s="144" t="s">
        <v>26</v>
      </c>
      <c r="F447" s="144">
        <v>50</v>
      </c>
      <c r="G447" s="144">
        <v>50</v>
      </c>
      <c r="H447" s="144">
        <v>60</v>
      </c>
      <c r="I447" s="144">
        <v>60</v>
      </c>
      <c r="J447" s="135">
        <v>3.8</v>
      </c>
      <c r="K447" s="135">
        <v>0.4</v>
      </c>
      <c r="L447" s="135">
        <v>24.6</v>
      </c>
      <c r="M447" s="135">
        <v>117.5</v>
      </c>
      <c r="N447" s="135">
        <v>4.56</v>
      </c>
      <c r="O447" s="135">
        <v>0.48</v>
      </c>
      <c r="P447" s="135">
        <v>29.52</v>
      </c>
      <c r="Q447" s="135">
        <v>141</v>
      </c>
    </row>
    <row r="448" spans="1:17" ht="12.75">
      <c r="A448" s="144">
        <v>109</v>
      </c>
      <c r="B448" s="144" t="s">
        <v>53</v>
      </c>
      <c r="C448" s="144">
        <v>50</v>
      </c>
      <c r="D448" s="144">
        <v>70</v>
      </c>
      <c r="E448" s="144" t="s">
        <v>54</v>
      </c>
      <c r="F448" s="144">
        <v>50</v>
      </c>
      <c r="G448" s="144">
        <v>50</v>
      </c>
      <c r="H448" s="144">
        <v>70</v>
      </c>
      <c r="I448" s="144">
        <v>70</v>
      </c>
      <c r="J448" s="135">
        <v>3.3</v>
      </c>
      <c r="K448" s="135">
        <v>0.6</v>
      </c>
      <c r="L448" s="135">
        <v>16.7</v>
      </c>
      <c r="M448" s="135">
        <v>87</v>
      </c>
      <c r="N448" s="135">
        <v>4.62</v>
      </c>
      <c r="O448" s="135">
        <v>7.3</v>
      </c>
      <c r="P448" s="135">
        <v>23.38</v>
      </c>
      <c r="Q448" s="135">
        <v>121.8</v>
      </c>
    </row>
    <row r="449" spans="1:17" ht="12.75" customHeight="1">
      <c r="A449" s="144">
        <v>112</v>
      </c>
      <c r="B449" s="144" t="s">
        <v>140</v>
      </c>
      <c r="C449" s="147" t="s">
        <v>212</v>
      </c>
      <c r="D449" s="144">
        <v>100</v>
      </c>
      <c r="E449" s="144" t="s">
        <v>103</v>
      </c>
      <c r="F449" s="144">
        <v>120</v>
      </c>
      <c r="G449" s="144">
        <v>120</v>
      </c>
      <c r="H449" s="144">
        <v>100</v>
      </c>
      <c r="I449" s="144">
        <v>100</v>
      </c>
      <c r="J449" s="135">
        <v>0.48</v>
      </c>
      <c r="K449" s="135">
        <v>0.048</v>
      </c>
      <c r="L449" s="135">
        <v>11.76</v>
      </c>
      <c r="M449" s="135">
        <v>56.4</v>
      </c>
      <c r="N449" s="135">
        <v>0.4</v>
      </c>
      <c r="O449" s="135">
        <v>0.04</v>
      </c>
      <c r="P449" s="135">
        <v>9.8</v>
      </c>
      <c r="Q449" s="135">
        <v>47</v>
      </c>
    </row>
    <row r="450" spans="1:17" ht="13.5" customHeight="1">
      <c r="A450" s="223" t="s">
        <v>55</v>
      </c>
      <c r="B450" s="223"/>
      <c r="C450" s="223"/>
      <c r="D450" s="223"/>
      <c r="E450" s="223"/>
      <c r="F450" s="223"/>
      <c r="G450" s="223"/>
      <c r="H450" s="223"/>
      <c r="I450" s="223"/>
      <c r="J450" s="143">
        <f aca="true" t="shared" si="25" ref="J450:Q450">SUM(J421:J449)</f>
        <v>28.400000000000002</v>
      </c>
      <c r="K450" s="143">
        <f t="shared" si="25"/>
        <v>19.737999999999996</v>
      </c>
      <c r="L450" s="143">
        <f t="shared" si="25"/>
        <v>127.85</v>
      </c>
      <c r="M450" s="143">
        <f t="shared" si="25"/>
        <v>826.9</v>
      </c>
      <c r="N450" s="143">
        <f t="shared" si="25"/>
        <v>34.089999999999996</v>
      </c>
      <c r="O450" s="143">
        <f t="shared" si="25"/>
        <v>31.32</v>
      </c>
      <c r="P450" s="143">
        <f t="shared" si="25"/>
        <v>151.25</v>
      </c>
      <c r="Q450" s="143">
        <f t="shared" si="25"/>
        <v>943.65</v>
      </c>
    </row>
    <row r="451" spans="1:17" ht="13.5">
      <c r="A451" s="223" t="s">
        <v>56</v>
      </c>
      <c r="B451" s="223"/>
      <c r="C451" s="223"/>
      <c r="D451" s="223"/>
      <c r="E451" s="223"/>
      <c r="F451" s="223"/>
      <c r="G451" s="223"/>
      <c r="H451" s="223"/>
      <c r="I451" s="223"/>
      <c r="J451" s="205">
        <f aca="true" t="shared" si="26" ref="J451:Q451">J450+J419</f>
        <v>45.74</v>
      </c>
      <c r="K451" s="205">
        <f t="shared" si="26"/>
        <v>32.358</v>
      </c>
      <c r="L451" s="205">
        <f t="shared" si="26"/>
        <v>208.77999999999997</v>
      </c>
      <c r="M451" s="205">
        <f t="shared" si="26"/>
        <v>1239.6</v>
      </c>
      <c r="N451" s="205">
        <f t="shared" si="26"/>
        <v>54.97</v>
      </c>
      <c r="O451" s="205">
        <f t="shared" si="26"/>
        <v>45.94</v>
      </c>
      <c r="P451" s="205">
        <f t="shared" si="26"/>
        <v>250.05</v>
      </c>
      <c r="Q451" s="205">
        <f t="shared" si="26"/>
        <v>1481.02</v>
      </c>
    </row>
    <row r="454" spans="2:8" ht="15.75">
      <c r="B454" s="207"/>
      <c r="C454" s="207"/>
      <c r="D454" s="206"/>
      <c r="E454" s="206"/>
      <c r="F454" s="218"/>
      <c r="G454" s="218"/>
      <c r="H454" s="218"/>
    </row>
  </sheetData>
  <sheetProtection selectLockedCells="1" selectUnlockedCells="1"/>
  <mergeCells count="76">
    <mergeCell ref="A450:I450"/>
    <mergeCell ref="A451:I451"/>
    <mergeCell ref="B2:S2"/>
    <mergeCell ref="B1:S1"/>
    <mergeCell ref="A405:I405"/>
    <mergeCell ref="A406:I406"/>
    <mergeCell ref="A407:Q407"/>
    <mergeCell ref="A408:D408"/>
    <mergeCell ref="A419:I419"/>
    <mergeCell ref="A420:D420"/>
    <mergeCell ref="A369:I369"/>
    <mergeCell ref="A370:I370"/>
    <mergeCell ref="A371:Q371"/>
    <mergeCell ref="A372:D372"/>
    <mergeCell ref="A382:I382"/>
    <mergeCell ref="A383:D383"/>
    <mergeCell ref="A320:I320"/>
    <mergeCell ref="A321:I321"/>
    <mergeCell ref="A322:Q322"/>
    <mergeCell ref="A323:D323"/>
    <mergeCell ref="A340:I340"/>
    <mergeCell ref="A341:D341"/>
    <mergeCell ref="A277:I277"/>
    <mergeCell ref="A278:I278"/>
    <mergeCell ref="A279:Q279"/>
    <mergeCell ref="A280:D280"/>
    <mergeCell ref="A292:I292"/>
    <mergeCell ref="A293:D293"/>
    <mergeCell ref="A230:I230"/>
    <mergeCell ref="A231:I231"/>
    <mergeCell ref="A232:Q232"/>
    <mergeCell ref="A233:D233"/>
    <mergeCell ref="A248:I248"/>
    <mergeCell ref="A249:D249"/>
    <mergeCell ref="A190:I190"/>
    <mergeCell ref="A164:I164"/>
    <mergeCell ref="A191:Q191"/>
    <mergeCell ref="A192:D192"/>
    <mergeCell ref="A203:I203"/>
    <mergeCell ref="A204:D204"/>
    <mergeCell ref="A146:I146"/>
    <mergeCell ref="A147:I147"/>
    <mergeCell ref="A148:Q148"/>
    <mergeCell ref="A149:D149"/>
    <mergeCell ref="A165:D165"/>
    <mergeCell ref="A189:I189"/>
    <mergeCell ref="A100:I100"/>
    <mergeCell ref="A101:I101"/>
    <mergeCell ref="A102:Q102"/>
    <mergeCell ref="A103:D103"/>
    <mergeCell ref="A116:I116"/>
    <mergeCell ref="A117:D117"/>
    <mergeCell ref="A48:I48"/>
    <mergeCell ref="A18:I18"/>
    <mergeCell ref="A49:M49"/>
    <mergeCell ref="A50:D50"/>
    <mergeCell ref="A73:I73"/>
    <mergeCell ref="A74:D74"/>
    <mergeCell ref="J3:M3"/>
    <mergeCell ref="N3:Q3"/>
    <mergeCell ref="F4:G4"/>
    <mergeCell ref="H4:I4"/>
    <mergeCell ref="J4:L4"/>
    <mergeCell ref="M4:M5"/>
    <mergeCell ref="N4:P4"/>
    <mergeCell ref="Q4:Q5"/>
    <mergeCell ref="F454:H454"/>
    <mergeCell ref="A3:A5"/>
    <mergeCell ref="B3:B5"/>
    <mergeCell ref="C3:D4"/>
    <mergeCell ref="E3:E5"/>
    <mergeCell ref="F3:I3"/>
    <mergeCell ref="A6:M6"/>
    <mergeCell ref="A7:D7"/>
    <mergeCell ref="A19:D19"/>
    <mergeCell ref="A47:I47"/>
  </mergeCells>
  <printOptions/>
  <pageMargins left="0.7874015748031497" right="0.3937007874015748" top="0.7874015748031497" bottom="0.5118110236220472" header="0.5118110236220472" footer="0.5118110236220472"/>
  <pageSetup horizontalDpi="600" verticalDpi="600" orientation="landscape" paperSize="9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2"/>
  <sheetViews>
    <sheetView zoomScalePageLayoutView="0" workbookViewId="0" topLeftCell="A1">
      <selection activeCell="I211" sqref="I211"/>
    </sheetView>
  </sheetViews>
  <sheetFormatPr defaultColWidth="9.00390625" defaultRowHeight="12.75"/>
  <cols>
    <col min="1" max="1" width="3.75390625" style="0" customWidth="1"/>
    <col min="2" max="2" width="18.25390625" style="0" customWidth="1"/>
    <col min="3" max="3" width="4.25390625" style="0" customWidth="1"/>
    <col min="4" max="12" width="4.75390625" style="0" customWidth="1"/>
    <col min="13" max="21" width="4.25390625" style="0" customWidth="1"/>
    <col min="22" max="22" width="5.00390625" style="0" customWidth="1"/>
    <col min="23" max="25" width="4.25390625" style="0" customWidth="1"/>
    <col min="26" max="26" width="4.75390625" style="0" customWidth="1"/>
    <col min="27" max="28" width="4.25390625" style="0" customWidth="1"/>
  </cols>
  <sheetData>
    <row r="1" spans="1:28" ht="17.25" customHeight="1">
      <c r="A1" s="1" t="s">
        <v>225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3.5" customHeight="1">
      <c r="A2" s="235" t="s">
        <v>0</v>
      </c>
      <c r="B2" s="235" t="s">
        <v>1</v>
      </c>
      <c r="C2" s="235" t="s">
        <v>2</v>
      </c>
      <c r="D2" s="235"/>
      <c r="E2" s="235" t="s">
        <v>4</v>
      </c>
      <c r="F2" s="235"/>
      <c r="G2" s="235"/>
      <c r="H2" s="235"/>
      <c r="I2" s="234" t="s">
        <v>5</v>
      </c>
      <c r="J2" s="234"/>
      <c r="K2" s="234"/>
      <c r="L2" s="234"/>
      <c r="M2" s="235" t="s">
        <v>4</v>
      </c>
      <c r="N2" s="235"/>
      <c r="O2" s="235"/>
      <c r="P2" s="235"/>
      <c r="Q2" s="234" t="s">
        <v>5</v>
      </c>
      <c r="R2" s="234"/>
      <c r="S2" s="234"/>
      <c r="T2" s="234"/>
      <c r="U2" s="235" t="s">
        <v>4</v>
      </c>
      <c r="V2" s="235"/>
      <c r="W2" s="235"/>
      <c r="X2" s="235"/>
      <c r="Y2" s="235" t="s">
        <v>5</v>
      </c>
      <c r="Z2" s="235"/>
      <c r="AA2" s="235"/>
      <c r="AB2" s="235"/>
    </row>
    <row r="3" spans="1:256" s="2" customFormat="1" ht="24.75" customHeight="1">
      <c r="A3" s="235"/>
      <c r="B3" s="235"/>
      <c r="C3" s="235"/>
      <c r="D3" s="235"/>
      <c r="E3" s="235" t="s">
        <v>6</v>
      </c>
      <c r="F3" s="235"/>
      <c r="G3" s="235"/>
      <c r="H3" s="236" t="s">
        <v>7</v>
      </c>
      <c r="I3" s="235" t="s">
        <v>6</v>
      </c>
      <c r="J3" s="235"/>
      <c r="K3" s="235"/>
      <c r="L3" s="237" t="s">
        <v>7</v>
      </c>
      <c r="M3" s="238" t="s">
        <v>213</v>
      </c>
      <c r="N3" s="238"/>
      <c r="O3" s="238"/>
      <c r="P3" s="238"/>
      <c r="Q3" s="238" t="s">
        <v>213</v>
      </c>
      <c r="R3" s="238"/>
      <c r="S3" s="238"/>
      <c r="T3" s="238"/>
      <c r="U3" s="236" t="s">
        <v>214</v>
      </c>
      <c r="V3" s="236"/>
      <c r="W3" s="236"/>
      <c r="X3" s="236"/>
      <c r="Y3" s="236" t="s">
        <v>214</v>
      </c>
      <c r="Z3" s="236"/>
      <c r="AA3" s="236"/>
      <c r="AB3" s="236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2" customFormat="1" ht="29.25" customHeight="1">
      <c r="A4" s="235"/>
      <c r="B4" s="235"/>
      <c r="C4" s="5" t="s">
        <v>8</v>
      </c>
      <c r="D4" s="6" t="s">
        <v>9</v>
      </c>
      <c r="E4" s="7" t="s">
        <v>12</v>
      </c>
      <c r="F4" s="7" t="s">
        <v>13</v>
      </c>
      <c r="G4" s="7" t="s">
        <v>14</v>
      </c>
      <c r="H4" s="236"/>
      <c r="I4" s="7" t="s">
        <v>12</v>
      </c>
      <c r="J4" s="7" t="s">
        <v>13</v>
      </c>
      <c r="K4" s="7" t="s">
        <v>14</v>
      </c>
      <c r="L4" s="237"/>
      <c r="M4" s="8" t="s">
        <v>215</v>
      </c>
      <c r="N4" s="8" t="s">
        <v>216</v>
      </c>
      <c r="O4" s="8" t="s">
        <v>217</v>
      </c>
      <c r="P4" s="8" t="s">
        <v>218</v>
      </c>
      <c r="Q4" s="8" t="s">
        <v>215</v>
      </c>
      <c r="R4" s="8" t="s">
        <v>216</v>
      </c>
      <c r="S4" s="8" t="s">
        <v>217</v>
      </c>
      <c r="T4" s="8" t="s">
        <v>218</v>
      </c>
      <c r="U4" s="8" t="s">
        <v>219</v>
      </c>
      <c r="V4" s="8" t="s">
        <v>220</v>
      </c>
      <c r="W4" s="8" t="s">
        <v>221</v>
      </c>
      <c r="X4" s="8" t="s">
        <v>222</v>
      </c>
      <c r="Y4" s="8" t="s">
        <v>219</v>
      </c>
      <c r="Z4" s="8" t="s">
        <v>220</v>
      </c>
      <c r="AA4" s="8" t="s">
        <v>221</v>
      </c>
      <c r="AB4" s="8" t="s">
        <v>222</v>
      </c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" customFormat="1" ht="17.25" customHeight="1">
      <c r="A5" s="239" t="s">
        <v>15</v>
      </c>
      <c r="B5" s="239"/>
      <c r="C5" s="239"/>
      <c r="D5" s="239"/>
      <c r="E5" s="239"/>
      <c r="F5" s="239"/>
      <c r="G5" s="239"/>
      <c r="H5" s="239"/>
      <c r="I5" s="3"/>
      <c r="J5" s="3"/>
      <c r="K5" s="3"/>
      <c r="L5" s="9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2" customFormat="1" ht="17.25" customHeight="1">
      <c r="A6" s="240" t="s">
        <v>16</v>
      </c>
      <c r="B6" s="240"/>
      <c r="C6" s="240"/>
      <c r="D6" s="240"/>
      <c r="E6" s="88"/>
      <c r="F6" s="88"/>
      <c r="G6" s="88"/>
      <c r="H6" s="89"/>
      <c r="I6" s="3"/>
      <c r="J6" s="3"/>
      <c r="K6" s="3"/>
      <c r="L6" s="9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2" customFormat="1" ht="18.75" customHeight="1">
      <c r="A7" s="14">
        <v>268</v>
      </c>
      <c r="B7" s="14" t="s">
        <v>17</v>
      </c>
      <c r="C7" s="90">
        <v>150</v>
      </c>
      <c r="D7" s="90">
        <v>200</v>
      </c>
      <c r="E7" s="15">
        <v>4.15</v>
      </c>
      <c r="F7" s="15">
        <v>6.46</v>
      </c>
      <c r="G7" s="15">
        <v>24.3</v>
      </c>
      <c r="H7" s="15">
        <v>192.05</v>
      </c>
      <c r="I7" s="15">
        <v>5.54</v>
      </c>
      <c r="J7" s="15">
        <v>8.62</v>
      </c>
      <c r="K7" s="15">
        <v>32.4</v>
      </c>
      <c r="L7" s="16">
        <v>229.4</v>
      </c>
      <c r="M7" s="70">
        <v>0.048</v>
      </c>
      <c r="N7" s="70">
        <v>1.15</v>
      </c>
      <c r="O7" s="70">
        <v>0.04</v>
      </c>
      <c r="P7" s="70">
        <v>0.67</v>
      </c>
      <c r="Q7" s="70">
        <v>0.064</v>
      </c>
      <c r="R7" s="70">
        <v>1.54</v>
      </c>
      <c r="S7" s="70">
        <v>0.054</v>
      </c>
      <c r="T7" s="70">
        <v>0.9</v>
      </c>
      <c r="U7" s="70">
        <v>107.5</v>
      </c>
      <c r="V7" s="70">
        <v>113.8</v>
      </c>
      <c r="W7" s="70">
        <v>23.85</v>
      </c>
      <c r="X7" s="70">
        <v>0.33</v>
      </c>
      <c r="Y7" s="70">
        <v>143.4</v>
      </c>
      <c r="Z7" s="70">
        <v>151.8</v>
      </c>
      <c r="AA7" s="70">
        <v>31.8</v>
      </c>
      <c r="AB7" s="70">
        <v>0.44</v>
      </c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2" customFormat="1" ht="18" customHeight="1">
      <c r="A8" s="14">
        <v>496</v>
      </c>
      <c r="B8" s="14" t="s">
        <v>23</v>
      </c>
      <c r="C8" s="90">
        <v>200</v>
      </c>
      <c r="D8" s="90">
        <v>200</v>
      </c>
      <c r="E8" s="15">
        <v>3.6</v>
      </c>
      <c r="F8" s="15">
        <v>3.3</v>
      </c>
      <c r="G8" s="15">
        <v>25</v>
      </c>
      <c r="H8" s="16">
        <v>144</v>
      </c>
      <c r="I8" s="15">
        <v>3.6</v>
      </c>
      <c r="J8" s="15">
        <v>3.3</v>
      </c>
      <c r="K8" s="15">
        <v>25</v>
      </c>
      <c r="L8" s="16">
        <v>144</v>
      </c>
      <c r="M8" s="70">
        <v>0.04</v>
      </c>
      <c r="N8" s="70">
        <v>1.3</v>
      </c>
      <c r="O8" s="70">
        <v>0.02</v>
      </c>
      <c r="P8" s="70">
        <v>0</v>
      </c>
      <c r="Q8" s="70">
        <v>0.04</v>
      </c>
      <c r="R8" s="70">
        <v>1.3</v>
      </c>
      <c r="S8" s="70">
        <v>0.02</v>
      </c>
      <c r="T8" s="70">
        <v>0</v>
      </c>
      <c r="U8" s="70">
        <v>124</v>
      </c>
      <c r="V8" s="70">
        <v>110</v>
      </c>
      <c r="W8" s="70">
        <v>27</v>
      </c>
      <c r="X8" s="70">
        <v>0.8</v>
      </c>
      <c r="Y8" s="70">
        <v>124</v>
      </c>
      <c r="Z8" s="70">
        <v>110</v>
      </c>
      <c r="AA8" s="70">
        <v>27</v>
      </c>
      <c r="AB8" s="70">
        <v>0.8</v>
      </c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2" customFormat="1" ht="18" customHeight="1">
      <c r="A9" s="14">
        <v>108</v>
      </c>
      <c r="B9" s="14" t="s">
        <v>25</v>
      </c>
      <c r="C9" s="90">
        <v>40</v>
      </c>
      <c r="D9" s="90">
        <v>50</v>
      </c>
      <c r="E9" s="23">
        <v>3.04</v>
      </c>
      <c r="F9" s="23">
        <v>0.32</v>
      </c>
      <c r="G9" s="23">
        <v>19.68</v>
      </c>
      <c r="H9" s="15">
        <v>94</v>
      </c>
      <c r="I9" s="23">
        <v>3.8</v>
      </c>
      <c r="J9" s="23">
        <v>0.4</v>
      </c>
      <c r="K9" s="23">
        <v>24.6</v>
      </c>
      <c r="L9" s="16">
        <v>117.5</v>
      </c>
      <c r="M9" s="70">
        <v>0.04</v>
      </c>
      <c r="N9" s="70">
        <v>0</v>
      </c>
      <c r="O9" s="70">
        <v>0</v>
      </c>
      <c r="P9" s="70">
        <v>0.45</v>
      </c>
      <c r="Q9" s="70">
        <v>0.05</v>
      </c>
      <c r="R9" s="70">
        <v>0</v>
      </c>
      <c r="S9" s="70">
        <v>0</v>
      </c>
      <c r="T9" s="70">
        <v>0.5</v>
      </c>
      <c r="U9" s="70">
        <v>8</v>
      </c>
      <c r="V9" s="70">
        <v>26</v>
      </c>
      <c r="W9" s="70">
        <v>5.6</v>
      </c>
      <c r="X9" s="70">
        <v>0.5</v>
      </c>
      <c r="Y9" s="70">
        <v>10</v>
      </c>
      <c r="Z9" s="70">
        <v>32.5</v>
      </c>
      <c r="AA9" s="70">
        <v>7</v>
      </c>
      <c r="AB9" s="70">
        <v>0.5</v>
      </c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2" customFormat="1" ht="15" customHeight="1">
      <c r="A10" s="14">
        <v>100</v>
      </c>
      <c r="B10" s="14" t="s">
        <v>27</v>
      </c>
      <c r="C10" s="91" t="s">
        <v>28</v>
      </c>
      <c r="D10" s="90">
        <v>13.5</v>
      </c>
      <c r="E10" s="15">
        <v>2.65</v>
      </c>
      <c r="F10" s="15">
        <v>2.61</v>
      </c>
      <c r="G10" s="15">
        <v>0</v>
      </c>
      <c r="H10" s="16">
        <v>34.3</v>
      </c>
      <c r="I10" s="15">
        <v>3.57</v>
      </c>
      <c r="J10" s="15">
        <v>3.52</v>
      </c>
      <c r="K10" s="15">
        <v>0</v>
      </c>
      <c r="L10" s="16">
        <v>46.3</v>
      </c>
      <c r="M10" s="70">
        <v>0</v>
      </c>
      <c r="N10" s="70">
        <v>0.07</v>
      </c>
      <c r="O10" s="70">
        <v>0.023</v>
      </c>
      <c r="P10" s="70">
        <v>0.05</v>
      </c>
      <c r="Q10" s="70">
        <v>0</v>
      </c>
      <c r="R10" s="70">
        <v>0.09</v>
      </c>
      <c r="S10" s="70">
        <v>0.027</v>
      </c>
      <c r="T10" s="70">
        <v>0.067</v>
      </c>
      <c r="U10" s="70">
        <v>90</v>
      </c>
      <c r="V10" s="70">
        <v>59</v>
      </c>
      <c r="W10" s="70">
        <v>5</v>
      </c>
      <c r="X10" s="70">
        <v>0.09</v>
      </c>
      <c r="Y10" s="70">
        <v>121.5</v>
      </c>
      <c r="Z10" s="70">
        <v>79.6</v>
      </c>
      <c r="AA10" s="70">
        <v>6.75</v>
      </c>
      <c r="AB10" s="70">
        <v>0.12</v>
      </c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18" customHeight="1">
      <c r="A11" s="3"/>
      <c r="B11" s="241" t="s">
        <v>30</v>
      </c>
      <c r="C11" s="241"/>
      <c r="D11" s="241"/>
      <c r="E11" s="10">
        <v>15.14</v>
      </c>
      <c r="F11" s="10">
        <v>23.93</v>
      </c>
      <c r="G11" s="10">
        <v>70.21</v>
      </c>
      <c r="H11" s="11">
        <v>586.35</v>
      </c>
      <c r="I11" s="12">
        <v>17.29</v>
      </c>
      <c r="J11" s="12">
        <v>26.17</v>
      </c>
      <c r="K11" s="12">
        <v>83.23</v>
      </c>
      <c r="L11" s="13">
        <v>647.1999999999999</v>
      </c>
      <c r="M11" s="25">
        <f aca="true" t="shared" si="0" ref="M11:AB11">SUM(M7:M10)</f>
        <v>0.128</v>
      </c>
      <c r="N11" s="25">
        <f t="shared" si="0"/>
        <v>2.52</v>
      </c>
      <c r="O11" s="25">
        <f t="shared" si="0"/>
        <v>0.08299999999999999</v>
      </c>
      <c r="P11" s="25">
        <f t="shared" si="0"/>
        <v>1.1700000000000002</v>
      </c>
      <c r="Q11" s="25">
        <f t="shared" si="0"/>
        <v>0.15400000000000003</v>
      </c>
      <c r="R11" s="25">
        <f t="shared" si="0"/>
        <v>2.9299999999999997</v>
      </c>
      <c r="S11" s="25">
        <f t="shared" si="0"/>
        <v>0.10099999999999999</v>
      </c>
      <c r="T11" s="25">
        <f t="shared" si="0"/>
        <v>1.4669999999999999</v>
      </c>
      <c r="U11" s="25">
        <f t="shared" si="0"/>
        <v>329.5</v>
      </c>
      <c r="V11" s="25">
        <f t="shared" si="0"/>
        <v>308.8</v>
      </c>
      <c r="W11" s="25">
        <f t="shared" si="0"/>
        <v>61.45</v>
      </c>
      <c r="X11" s="25">
        <f t="shared" si="0"/>
        <v>1.7200000000000002</v>
      </c>
      <c r="Y11" s="25">
        <f t="shared" si="0"/>
        <v>398.9</v>
      </c>
      <c r="Z11" s="25">
        <f t="shared" si="0"/>
        <v>373.9</v>
      </c>
      <c r="AA11" s="25">
        <f t="shared" si="0"/>
        <v>72.55</v>
      </c>
      <c r="AB11" s="25">
        <f t="shared" si="0"/>
        <v>1.8599999999999999</v>
      </c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2" customFormat="1" ht="17.25" customHeight="1">
      <c r="A12" s="238" t="s">
        <v>31</v>
      </c>
      <c r="B12" s="238"/>
      <c r="C12" s="238"/>
      <c r="D12" s="238"/>
      <c r="E12" s="78"/>
      <c r="F12" s="78"/>
      <c r="G12" s="78"/>
      <c r="H12" s="79"/>
      <c r="I12" s="38"/>
      <c r="J12" s="92"/>
      <c r="K12" s="38"/>
      <c r="L12" s="39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2" customFormat="1" ht="18.75" customHeight="1">
      <c r="A13" s="14">
        <v>22</v>
      </c>
      <c r="B13" s="14" t="s">
        <v>32</v>
      </c>
      <c r="C13" s="14">
        <v>60</v>
      </c>
      <c r="D13" s="14">
        <v>100</v>
      </c>
      <c r="E13" s="15">
        <v>0.6</v>
      </c>
      <c r="F13" s="15">
        <v>6.12</v>
      </c>
      <c r="G13" s="15">
        <v>2.1</v>
      </c>
      <c r="H13" s="16">
        <v>66.8</v>
      </c>
      <c r="I13" s="15">
        <v>1</v>
      </c>
      <c r="J13" s="15">
        <v>10.1</v>
      </c>
      <c r="K13" s="15">
        <v>3.4</v>
      </c>
      <c r="L13" s="16">
        <v>109</v>
      </c>
      <c r="M13" s="70">
        <v>0.03</v>
      </c>
      <c r="N13" s="70">
        <v>25.5</v>
      </c>
      <c r="O13" s="70">
        <v>0</v>
      </c>
      <c r="P13" s="70">
        <v>3.06</v>
      </c>
      <c r="Q13" s="70">
        <v>0.05</v>
      </c>
      <c r="R13" s="70">
        <v>42.6</v>
      </c>
      <c r="S13" s="70">
        <v>0</v>
      </c>
      <c r="T13" s="70">
        <v>5.1</v>
      </c>
      <c r="U13" s="70">
        <v>13.8</v>
      </c>
      <c r="V13" s="70">
        <v>13.2</v>
      </c>
      <c r="W13" s="70">
        <v>9</v>
      </c>
      <c r="X13" s="70">
        <v>0.48</v>
      </c>
      <c r="Y13" s="70">
        <v>23</v>
      </c>
      <c r="Z13" s="70">
        <v>22</v>
      </c>
      <c r="AA13" s="70">
        <v>15</v>
      </c>
      <c r="AB13" s="70">
        <v>0.8</v>
      </c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2" customFormat="1" ht="18" customHeight="1">
      <c r="A14" s="28">
        <v>149</v>
      </c>
      <c r="B14" s="28" t="s">
        <v>35</v>
      </c>
      <c r="C14" s="28">
        <v>200</v>
      </c>
      <c r="D14" s="28">
        <v>250</v>
      </c>
      <c r="E14" s="15">
        <v>17.6</v>
      </c>
      <c r="F14" s="15">
        <v>2.36</v>
      </c>
      <c r="G14" s="15">
        <v>30</v>
      </c>
      <c r="H14" s="15">
        <v>98.9</v>
      </c>
      <c r="I14" s="15">
        <v>22</v>
      </c>
      <c r="J14" s="15">
        <v>2.95</v>
      </c>
      <c r="K14" s="15">
        <v>37.5</v>
      </c>
      <c r="L14" s="16">
        <v>101</v>
      </c>
      <c r="M14" s="70">
        <v>0.096</v>
      </c>
      <c r="N14" s="70">
        <v>8.88</v>
      </c>
      <c r="O14" s="70">
        <v>0</v>
      </c>
      <c r="P14" s="70">
        <v>1.02</v>
      </c>
      <c r="Q14" s="70">
        <v>0.12</v>
      </c>
      <c r="R14" s="70">
        <v>11.1</v>
      </c>
      <c r="S14" s="70">
        <v>0</v>
      </c>
      <c r="T14" s="70">
        <v>1.27</v>
      </c>
      <c r="U14" s="70">
        <v>13</v>
      </c>
      <c r="V14" s="70">
        <v>56.8</v>
      </c>
      <c r="W14" s="70">
        <v>23.4</v>
      </c>
      <c r="X14" s="70">
        <v>0.88</v>
      </c>
      <c r="Y14" s="70">
        <v>16.25</v>
      </c>
      <c r="Z14" s="70">
        <v>71</v>
      </c>
      <c r="AA14" s="70">
        <v>29.25</v>
      </c>
      <c r="AB14" s="70">
        <v>1.1</v>
      </c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2" customFormat="1" ht="18" customHeight="1">
      <c r="A15" s="28">
        <v>169</v>
      </c>
      <c r="B15" s="28" t="s">
        <v>37</v>
      </c>
      <c r="C15" s="28">
        <v>20</v>
      </c>
      <c r="D15" s="28">
        <v>20</v>
      </c>
      <c r="E15" s="29"/>
      <c r="F15" s="29"/>
      <c r="G15" s="29"/>
      <c r="H15" s="30"/>
      <c r="I15" s="26"/>
      <c r="J15" s="26"/>
      <c r="K15" s="26"/>
      <c r="L15" s="93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2" customFormat="1" ht="19.5" customHeight="1">
      <c r="A16" s="14">
        <v>423</v>
      </c>
      <c r="B16" s="14" t="s">
        <v>44</v>
      </c>
      <c r="C16" s="14">
        <v>150</v>
      </c>
      <c r="D16" s="14">
        <v>180</v>
      </c>
      <c r="E16" s="15">
        <v>5.55</v>
      </c>
      <c r="F16" s="15">
        <v>5.4</v>
      </c>
      <c r="G16" s="15">
        <v>5.85</v>
      </c>
      <c r="H16" s="16">
        <v>107.8</v>
      </c>
      <c r="I16" s="15">
        <v>6.66</v>
      </c>
      <c r="J16" s="15">
        <v>6.48</v>
      </c>
      <c r="K16" s="15">
        <v>7.02</v>
      </c>
      <c r="L16" s="16">
        <v>112</v>
      </c>
      <c r="M16" s="70">
        <v>0.032</v>
      </c>
      <c r="N16" s="70">
        <v>25.5</v>
      </c>
      <c r="O16" s="70">
        <v>0.045</v>
      </c>
      <c r="P16" s="70">
        <v>1.05</v>
      </c>
      <c r="Q16" s="70">
        <v>0.038</v>
      </c>
      <c r="R16" s="70">
        <v>30.6</v>
      </c>
      <c r="S16" s="70">
        <v>0.054</v>
      </c>
      <c r="T16" s="70">
        <v>1.26</v>
      </c>
      <c r="U16" s="70">
        <v>91.5</v>
      </c>
      <c r="V16" s="70">
        <v>82.5</v>
      </c>
      <c r="W16" s="70">
        <v>36</v>
      </c>
      <c r="X16" s="70">
        <v>1.5</v>
      </c>
      <c r="Y16" s="70">
        <v>109.8</v>
      </c>
      <c r="Z16" s="70">
        <v>99</v>
      </c>
      <c r="AA16" s="70">
        <v>43.2</v>
      </c>
      <c r="AB16" s="70">
        <v>1.8</v>
      </c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2" customFormat="1" ht="18" customHeight="1">
      <c r="A17" s="28">
        <v>381</v>
      </c>
      <c r="B17" s="28" t="s">
        <v>48</v>
      </c>
      <c r="C17" s="28">
        <v>80</v>
      </c>
      <c r="D17" s="28">
        <v>100</v>
      </c>
      <c r="E17" s="31">
        <v>14.24</v>
      </c>
      <c r="F17" s="31">
        <v>14</v>
      </c>
      <c r="G17" s="31">
        <v>11.44</v>
      </c>
      <c r="H17" s="32">
        <v>228.8</v>
      </c>
      <c r="I17" s="17">
        <v>17.8</v>
      </c>
      <c r="J17" s="17">
        <v>17.5</v>
      </c>
      <c r="K17" s="17">
        <v>14.3</v>
      </c>
      <c r="L17" s="32">
        <v>266</v>
      </c>
      <c r="M17" s="70">
        <v>0.072</v>
      </c>
      <c r="N17" s="70">
        <v>0</v>
      </c>
      <c r="O17" s="70">
        <v>0.032</v>
      </c>
      <c r="P17" s="70">
        <v>0.4</v>
      </c>
      <c r="Q17" s="70">
        <v>0.09</v>
      </c>
      <c r="R17" s="70">
        <v>0</v>
      </c>
      <c r="S17" s="70">
        <v>0.04</v>
      </c>
      <c r="T17" s="70">
        <v>0.5</v>
      </c>
      <c r="U17" s="70">
        <v>31.2</v>
      </c>
      <c r="V17" s="70">
        <v>148</v>
      </c>
      <c r="W17" s="70">
        <v>20.8</v>
      </c>
      <c r="X17" s="70">
        <v>2.24</v>
      </c>
      <c r="Y17" s="70">
        <v>39</v>
      </c>
      <c r="Z17" s="70">
        <v>185</v>
      </c>
      <c r="AA17" s="70">
        <v>26</v>
      </c>
      <c r="AB17" s="70">
        <v>2.8</v>
      </c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2" customFormat="1" ht="14.25" customHeight="1">
      <c r="A18" s="14">
        <v>508</v>
      </c>
      <c r="B18" s="14" t="s">
        <v>226</v>
      </c>
      <c r="C18" s="14">
        <v>200</v>
      </c>
      <c r="D18" s="14">
        <v>200</v>
      </c>
      <c r="E18" s="23">
        <v>0.5</v>
      </c>
      <c r="F18" s="23">
        <v>0</v>
      </c>
      <c r="G18" s="23">
        <v>27</v>
      </c>
      <c r="H18" s="33">
        <v>110</v>
      </c>
      <c r="I18" s="23">
        <v>0.5</v>
      </c>
      <c r="J18" s="23">
        <v>0</v>
      </c>
      <c r="K18" s="23">
        <v>27</v>
      </c>
      <c r="L18" s="16">
        <v>110</v>
      </c>
      <c r="M18" s="70">
        <v>0.01</v>
      </c>
      <c r="N18" s="70">
        <v>0.5</v>
      </c>
      <c r="O18" s="70">
        <v>0</v>
      </c>
      <c r="P18" s="70">
        <v>0</v>
      </c>
      <c r="Q18" s="70">
        <v>0.01</v>
      </c>
      <c r="R18" s="70">
        <v>0.5</v>
      </c>
      <c r="S18" s="70">
        <v>0</v>
      </c>
      <c r="T18" s="70">
        <v>0</v>
      </c>
      <c r="U18" s="70">
        <v>28</v>
      </c>
      <c r="V18" s="70">
        <v>19</v>
      </c>
      <c r="W18" s="70">
        <v>7</v>
      </c>
      <c r="X18" s="70">
        <v>1.5</v>
      </c>
      <c r="Y18" s="70">
        <v>28</v>
      </c>
      <c r="Z18" s="70">
        <v>19</v>
      </c>
      <c r="AA18" s="70">
        <v>7</v>
      </c>
      <c r="AB18" s="70">
        <v>1.5</v>
      </c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8" ht="15" customHeight="1">
      <c r="A19" s="14">
        <v>108</v>
      </c>
      <c r="B19" s="14" t="s">
        <v>25</v>
      </c>
      <c r="C19" s="14">
        <v>50</v>
      </c>
      <c r="D19" s="14">
        <v>60</v>
      </c>
      <c r="E19" s="23">
        <v>3.8</v>
      </c>
      <c r="F19" s="23">
        <v>0.4</v>
      </c>
      <c r="G19" s="23">
        <v>24.6</v>
      </c>
      <c r="H19" s="15">
        <v>117.5</v>
      </c>
      <c r="I19" s="15">
        <v>4.56</v>
      </c>
      <c r="J19" s="15">
        <v>0.48</v>
      </c>
      <c r="K19" s="15">
        <v>29.52</v>
      </c>
      <c r="L19" s="16">
        <v>141</v>
      </c>
      <c r="M19" s="70">
        <v>0.05</v>
      </c>
      <c r="N19" s="70">
        <v>0</v>
      </c>
      <c r="O19" s="70">
        <v>0</v>
      </c>
      <c r="P19" s="70">
        <v>0.5</v>
      </c>
      <c r="Q19" s="70">
        <v>0.06</v>
      </c>
      <c r="R19" s="70">
        <v>0</v>
      </c>
      <c r="S19" s="70">
        <v>0</v>
      </c>
      <c r="T19" s="70">
        <v>0.6</v>
      </c>
      <c r="U19" s="70">
        <v>10</v>
      </c>
      <c r="V19" s="70">
        <v>32.5</v>
      </c>
      <c r="W19" s="70">
        <v>7</v>
      </c>
      <c r="X19" s="70">
        <v>0.5</v>
      </c>
      <c r="Y19" s="70">
        <v>12</v>
      </c>
      <c r="Z19" s="70">
        <v>39</v>
      </c>
      <c r="AA19" s="70">
        <v>8.4</v>
      </c>
      <c r="AB19" s="70">
        <v>0.6</v>
      </c>
    </row>
    <row r="20" spans="1:28" ht="15.75" customHeight="1">
      <c r="A20" s="14">
        <v>109</v>
      </c>
      <c r="B20" s="14" t="s">
        <v>53</v>
      </c>
      <c r="C20" s="14">
        <v>50</v>
      </c>
      <c r="D20" s="14">
        <v>70</v>
      </c>
      <c r="E20" s="15">
        <v>3.3</v>
      </c>
      <c r="F20" s="15">
        <v>0.6</v>
      </c>
      <c r="G20" s="15">
        <v>16.7</v>
      </c>
      <c r="H20" s="15">
        <v>87.9</v>
      </c>
      <c r="I20" s="15">
        <v>4.62</v>
      </c>
      <c r="J20" s="15">
        <v>7.3</v>
      </c>
      <c r="K20" s="15">
        <v>23.38</v>
      </c>
      <c r="L20" s="16">
        <v>121</v>
      </c>
      <c r="M20" s="70">
        <v>0.09</v>
      </c>
      <c r="N20" s="70">
        <v>0</v>
      </c>
      <c r="O20" s="70">
        <v>0</v>
      </c>
      <c r="P20" s="70">
        <v>0.7</v>
      </c>
      <c r="Q20" s="70">
        <v>0.12</v>
      </c>
      <c r="R20" s="70">
        <v>0</v>
      </c>
      <c r="S20" s="70">
        <v>0</v>
      </c>
      <c r="T20" s="70">
        <v>0.98</v>
      </c>
      <c r="U20" s="70">
        <v>17.5</v>
      </c>
      <c r="V20" s="70">
        <v>79</v>
      </c>
      <c r="W20" s="70">
        <v>23.5</v>
      </c>
      <c r="X20" s="70">
        <v>1.95</v>
      </c>
      <c r="Y20" s="70">
        <v>24.5</v>
      </c>
      <c r="Z20" s="70">
        <v>110.6</v>
      </c>
      <c r="AA20" s="70">
        <v>32.9</v>
      </c>
      <c r="AB20" s="70">
        <v>2.73</v>
      </c>
    </row>
    <row r="21" spans="1:28" ht="12.75">
      <c r="A21" s="238" t="s">
        <v>55</v>
      </c>
      <c r="B21" s="238"/>
      <c r="C21" s="238"/>
      <c r="D21" s="238"/>
      <c r="E21" s="34">
        <f aca="true" t="shared" si="1" ref="E21:AB21">SUM(E13:E20)</f>
        <v>45.589999999999996</v>
      </c>
      <c r="F21" s="34">
        <f t="shared" si="1"/>
        <v>28.880000000000003</v>
      </c>
      <c r="G21" s="34">
        <f t="shared" si="1"/>
        <v>117.69000000000001</v>
      </c>
      <c r="H21" s="35">
        <f t="shared" si="1"/>
        <v>817.6999999999999</v>
      </c>
      <c r="I21" s="35">
        <f t="shared" si="1"/>
        <v>57.14</v>
      </c>
      <c r="J21" s="35">
        <f t="shared" si="1"/>
        <v>44.809999999999995</v>
      </c>
      <c r="K21" s="35">
        <f t="shared" si="1"/>
        <v>142.12</v>
      </c>
      <c r="L21" s="35">
        <f t="shared" si="1"/>
        <v>960</v>
      </c>
      <c r="M21" s="35">
        <f t="shared" si="1"/>
        <v>0.38</v>
      </c>
      <c r="N21" s="35">
        <f t="shared" si="1"/>
        <v>60.38</v>
      </c>
      <c r="O21" s="35">
        <f t="shared" si="1"/>
        <v>0.077</v>
      </c>
      <c r="P21" s="35">
        <f t="shared" si="1"/>
        <v>6.73</v>
      </c>
      <c r="Q21" s="35">
        <f t="shared" si="1"/>
        <v>0.488</v>
      </c>
      <c r="R21" s="35">
        <f t="shared" si="1"/>
        <v>84.80000000000001</v>
      </c>
      <c r="S21" s="35">
        <f t="shared" si="1"/>
        <v>0.094</v>
      </c>
      <c r="T21" s="35">
        <f t="shared" si="1"/>
        <v>9.709999999999999</v>
      </c>
      <c r="U21" s="35">
        <f t="shared" si="1"/>
        <v>205</v>
      </c>
      <c r="V21" s="35">
        <f t="shared" si="1"/>
        <v>431</v>
      </c>
      <c r="W21" s="35">
        <f t="shared" si="1"/>
        <v>126.7</v>
      </c>
      <c r="X21" s="35">
        <f t="shared" si="1"/>
        <v>9.049999999999999</v>
      </c>
      <c r="Y21" s="35">
        <f t="shared" si="1"/>
        <v>252.55</v>
      </c>
      <c r="Z21" s="35">
        <f t="shared" si="1"/>
        <v>545.6</v>
      </c>
      <c r="AA21" s="34">
        <f t="shared" si="1"/>
        <v>161.75</v>
      </c>
      <c r="AB21" s="34">
        <f t="shared" si="1"/>
        <v>11.33</v>
      </c>
    </row>
    <row r="22" spans="1:28" ht="15" customHeight="1">
      <c r="A22" s="238" t="s">
        <v>56</v>
      </c>
      <c r="B22" s="238"/>
      <c r="C22" s="238"/>
      <c r="D22" s="238"/>
      <c r="E22" s="36">
        <f aca="true" t="shared" si="2" ref="E22:AB22">E21+E11</f>
        <v>60.73</v>
      </c>
      <c r="F22" s="36">
        <f t="shared" si="2"/>
        <v>52.81</v>
      </c>
      <c r="G22" s="36">
        <f t="shared" si="2"/>
        <v>187.9</v>
      </c>
      <c r="H22" s="36">
        <f t="shared" si="2"/>
        <v>1404.05</v>
      </c>
      <c r="I22" s="36">
        <f t="shared" si="2"/>
        <v>74.43</v>
      </c>
      <c r="J22" s="36">
        <f t="shared" si="2"/>
        <v>70.97999999999999</v>
      </c>
      <c r="K22" s="36">
        <f t="shared" si="2"/>
        <v>225.35000000000002</v>
      </c>
      <c r="L22" s="37">
        <f t="shared" si="2"/>
        <v>1607.1999999999998</v>
      </c>
      <c r="M22" s="37">
        <f t="shared" si="2"/>
        <v>0.508</v>
      </c>
      <c r="N22" s="37">
        <f t="shared" si="2"/>
        <v>62.900000000000006</v>
      </c>
      <c r="O22" s="37">
        <f t="shared" si="2"/>
        <v>0.15999999999999998</v>
      </c>
      <c r="P22" s="37">
        <f t="shared" si="2"/>
        <v>7.9</v>
      </c>
      <c r="Q22" s="37">
        <f t="shared" si="2"/>
        <v>0.642</v>
      </c>
      <c r="R22" s="37">
        <f t="shared" si="2"/>
        <v>87.73000000000002</v>
      </c>
      <c r="S22" s="37">
        <f t="shared" si="2"/>
        <v>0.195</v>
      </c>
      <c r="T22" s="37">
        <f t="shared" si="2"/>
        <v>11.177</v>
      </c>
      <c r="U22" s="37">
        <f t="shared" si="2"/>
        <v>534.5</v>
      </c>
      <c r="V22" s="37">
        <f t="shared" si="2"/>
        <v>739.8</v>
      </c>
      <c r="W22" s="37">
        <f t="shared" si="2"/>
        <v>188.15</v>
      </c>
      <c r="X22" s="37">
        <f t="shared" si="2"/>
        <v>10.77</v>
      </c>
      <c r="Y22" s="37">
        <f t="shared" si="2"/>
        <v>651.45</v>
      </c>
      <c r="Z22" s="37">
        <f t="shared" si="2"/>
        <v>919.5</v>
      </c>
      <c r="AA22" s="36">
        <f t="shared" si="2"/>
        <v>234.3</v>
      </c>
      <c r="AB22" s="36">
        <f t="shared" si="2"/>
        <v>13.19</v>
      </c>
    </row>
    <row r="23" spans="1:28" ht="15.75">
      <c r="A23" s="242" t="s">
        <v>57</v>
      </c>
      <c r="B23" s="242"/>
      <c r="C23" s="242"/>
      <c r="D23" s="242"/>
      <c r="E23" s="242"/>
      <c r="F23" s="242"/>
      <c r="G23" s="242"/>
      <c r="H23" s="242"/>
      <c r="I23" s="38"/>
      <c r="J23" s="38"/>
      <c r="K23" s="38"/>
      <c r="L23" s="39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2.75">
      <c r="A24" s="238" t="s">
        <v>16</v>
      </c>
      <c r="B24" s="238"/>
      <c r="C24" s="238"/>
      <c r="D24" s="238"/>
      <c r="E24" s="14"/>
      <c r="F24" s="14"/>
      <c r="G24" s="14"/>
      <c r="H24" s="14"/>
      <c r="I24" s="38"/>
      <c r="J24" s="38"/>
      <c r="K24" s="38"/>
      <c r="L24" s="39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2.75">
      <c r="A25" s="14">
        <v>106</v>
      </c>
      <c r="B25" s="14" t="s">
        <v>227</v>
      </c>
      <c r="C25" s="14">
        <v>60</v>
      </c>
      <c r="D25" s="14">
        <v>100</v>
      </c>
      <c r="E25" s="15">
        <v>0.48</v>
      </c>
      <c r="F25" s="15">
        <v>0</v>
      </c>
      <c r="G25" s="15">
        <v>1.5</v>
      </c>
      <c r="H25" s="15">
        <v>14.4</v>
      </c>
      <c r="I25" s="15">
        <v>1.1</v>
      </c>
      <c r="J25" s="15">
        <v>0</v>
      </c>
      <c r="K25" s="15">
        <v>0.2</v>
      </c>
      <c r="L25" s="16">
        <v>24</v>
      </c>
      <c r="M25" s="70">
        <v>0.04</v>
      </c>
      <c r="N25" s="70">
        <v>15</v>
      </c>
      <c r="O25" s="70">
        <v>0</v>
      </c>
      <c r="P25" s="70">
        <v>0.42</v>
      </c>
      <c r="Q25" s="70">
        <v>0.06</v>
      </c>
      <c r="R25" s="70">
        <v>25</v>
      </c>
      <c r="S25" s="70">
        <v>0</v>
      </c>
      <c r="T25" s="70">
        <v>0.7</v>
      </c>
      <c r="U25" s="70">
        <v>8.4</v>
      </c>
      <c r="V25" s="70">
        <v>15.6</v>
      </c>
      <c r="W25" s="70">
        <v>12</v>
      </c>
      <c r="X25" s="70">
        <v>0.54</v>
      </c>
      <c r="Y25" s="70">
        <v>14</v>
      </c>
      <c r="Z25" s="70">
        <v>26</v>
      </c>
      <c r="AA25" s="70">
        <v>20</v>
      </c>
      <c r="AB25" s="70">
        <v>0.9</v>
      </c>
    </row>
    <row r="26" spans="1:28" ht="13.5" customHeight="1">
      <c r="A26" s="14">
        <v>345</v>
      </c>
      <c r="B26" s="14" t="s">
        <v>60</v>
      </c>
      <c r="C26" s="14">
        <v>80</v>
      </c>
      <c r="D26" s="14">
        <v>100</v>
      </c>
      <c r="E26" s="15">
        <v>11.12</v>
      </c>
      <c r="F26" s="15">
        <v>1.68</v>
      </c>
      <c r="G26" s="15">
        <v>7.68</v>
      </c>
      <c r="H26" s="16">
        <v>90.4</v>
      </c>
      <c r="I26" s="15">
        <v>13.9</v>
      </c>
      <c r="J26" s="15">
        <v>2.1</v>
      </c>
      <c r="K26" s="15">
        <v>9.6</v>
      </c>
      <c r="L26" s="16">
        <v>113</v>
      </c>
      <c r="M26" s="70">
        <v>0.04</v>
      </c>
      <c r="N26" s="70">
        <v>0.28</v>
      </c>
      <c r="O26" s="70">
        <v>0.014</v>
      </c>
      <c r="P26" s="70">
        <v>0.7</v>
      </c>
      <c r="Q26" s="70">
        <v>0.07</v>
      </c>
      <c r="R26" s="70">
        <v>0.4</v>
      </c>
      <c r="S26" s="70">
        <v>0.02</v>
      </c>
      <c r="T26" s="70">
        <v>1</v>
      </c>
      <c r="U26" s="70">
        <v>24.5</v>
      </c>
      <c r="V26" s="70">
        <v>112</v>
      </c>
      <c r="W26" s="70">
        <v>16.1</v>
      </c>
      <c r="X26" s="70">
        <v>0.42</v>
      </c>
      <c r="Y26" s="70">
        <v>35</v>
      </c>
      <c r="Z26" s="70">
        <v>160</v>
      </c>
      <c r="AA26" s="70">
        <v>23</v>
      </c>
      <c r="AB26" s="70">
        <v>0.6</v>
      </c>
    </row>
    <row r="27" spans="1:28" ht="12.75" customHeight="1">
      <c r="A27" s="14">
        <v>453</v>
      </c>
      <c r="B27" s="14" t="s">
        <v>62</v>
      </c>
      <c r="C27" s="14">
        <v>50</v>
      </c>
      <c r="D27" s="14">
        <v>50</v>
      </c>
      <c r="E27" s="20"/>
      <c r="F27" s="20"/>
      <c r="G27" s="20"/>
      <c r="H27" s="21"/>
      <c r="I27" s="41"/>
      <c r="J27" s="41"/>
      <c r="K27" s="41"/>
      <c r="L27" s="73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</row>
    <row r="28" spans="1:28" ht="15" customHeight="1">
      <c r="A28" s="14">
        <v>415</v>
      </c>
      <c r="B28" s="14" t="s">
        <v>67</v>
      </c>
      <c r="C28" s="14">
        <v>150</v>
      </c>
      <c r="D28" s="14">
        <v>180</v>
      </c>
      <c r="E28" s="15">
        <v>3.54</v>
      </c>
      <c r="F28" s="15">
        <v>6.04</v>
      </c>
      <c r="G28" s="15">
        <v>32.4</v>
      </c>
      <c r="H28" s="16">
        <v>198.1</v>
      </c>
      <c r="I28" s="15">
        <v>4.14</v>
      </c>
      <c r="J28" s="15">
        <v>7.25</v>
      </c>
      <c r="K28" s="15">
        <v>38.8</v>
      </c>
      <c r="L28" s="16">
        <v>221.7</v>
      </c>
      <c r="M28" s="70">
        <v>0.027</v>
      </c>
      <c r="N28" s="70">
        <v>0</v>
      </c>
      <c r="O28" s="70">
        <v>0.04</v>
      </c>
      <c r="P28" s="70">
        <v>0.27</v>
      </c>
      <c r="Q28" s="70">
        <v>0.032</v>
      </c>
      <c r="R28" s="70">
        <v>0</v>
      </c>
      <c r="S28" s="70">
        <v>0.148</v>
      </c>
      <c r="T28" s="70">
        <v>0.32</v>
      </c>
      <c r="U28" s="70">
        <v>4.8</v>
      </c>
      <c r="V28" s="70">
        <v>68.5</v>
      </c>
      <c r="W28" s="70">
        <v>21.75</v>
      </c>
      <c r="X28" s="70">
        <v>0.51</v>
      </c>
      <c r="Y28" s="70">
        <v>5.76</v>
      </c>
      <c r="Z28" s="70">
        <v>82.26</v>
      </c>
      <c r="AA28" s="70">
        <v>26.1</v>
      </c>
      <c r="AB28" s="70">
        <v>0.61</v>
      </c>
    </row>
    <row r="29" spans="1:28" ht="12.75" customHeight="1">
      <c r="A29" s="14">
        <v>495</v>
      </c>
      <c r="B29" s="14" t="s">
        <v>68</v>
      </c>
      <c r="C29" s="14">
        <v>200</v>
      </c>
      <c r="D29" s="14">
        <v>200</v>
      </c>
      <c r="E29" s="15">
        <v>1.5</v>
      </c>
      <c r="F29" s="15">
        <v>1.3</v>
      </c>
      <c r="G29" s="15">
        <v>15.9</v>
      </c>
      <c r="H29" s="16">
        <v>81</v>
      </c>
      <c r="I29" s="15">
        <v>1.5</v>
      </c>
      <c r="J29" s="15">
        <v>1.3</v>
      </c>
      <c r="K29" s="15">
        <v>15.9</v>
      </c>
      <c r="L29" s="16">
        <v>81</v>
      </c>
      <c r="M29" s="70">
        <v>0.04</v>
      </c>
      <c r="N29" s="70">
        <v>1.3</v>
      </c>
      <c r="O29" s="70">
        <v>0.01</v>
      </c>
      <c r="P29" s="70">
        <v>0</v>
      </c>
      <c r="Q29" s="70">
        <v>0.04</v>
      </c>
      <c r="R29" s="70">
        <v>1.3</v>
      </c>
      <c r="S29" s="70">
        <v>0.01</v>
      </c>
      <c r="T29" s="70">
        <v>0</v>
      </c>
      <c r="U29" s="70">
        <v>127</v>
      </c>
      <c r="V29" s="70">
        <v>93</v>
      </c>
      <c r="W29" s="70">
        <v>15</v>
      </c>
      <c r="X29" s="70">
        <v>0.4</v>
      </c>
      <c r="Y29" s="70">
        <v>127</v>
      </c>
      <c r="Z29" s="70">
        <v>93</v>
      </c>
      <c r="AA29" s="70">
        <v>15</v>
      </c>
      <c r="AB29" s="70">
        <v>0.4</v>
      </c>
    </row>
    <row r="30" spans="1:28" ht="13.5" customHeight="1">
      <c r="A30" s="14">
        <v>108</v>
      </c>
      <c r="B30" s="14" t="s">
        <v>25</v>
      </c>
      <c r="C30" s="14">
        <v>40</v>
      </c>
      <c r="D30" s="14">
        <v>50</v>
      </c>
      <c r="E30" s="23">
        <v>3.04</v>
      </c>
      <c r="F30" s="23">
        <v>0.32</v>
      </c>
      <c r="G30" s="23">
        <v>19.68</v>
      </c>
      <c r="H30" s="15">
        <v>94</v>
      </c>
      <c r="I30" s="15">
        <v>3.8</v>
      </c>
      <c r="J30" s="15">
        <v>0.4</v>
      </c>
      <c r="K30" s="15">
        <v>24.6</v>
      </c>
      <c r="L30" s="16">
        <v>117.5</v>
      </c>
      <c r="M30" s="70">
        <v>0.04</v>
      </c>
      <c r="N30" s="70">
        <v>0</v>
      </c>
      <c r="O30" s="70">
        <v>0</v>
      </c>
      <c r="P30" s="70">
        <v>0.45</v>
      </c>
      <c r="Q30" s="70">
        <v>0.05</v>
      </c>
      <c r="R30" s="70">
        <v>0</v>
      </c>
      <c r="S30" s="70">
        <v>0</v>
      </c>
      <c r="T30" s="70">
        <v>0.5</v>
      </c>
      <c r="U30" s="70">
        <v>8</v>
      </c>
      <c r="V30" s="70">
        <v>26</v>
      </c>
      <c r="W30" s="70">
        <v>5.6</v>
      </c>
      <c r="X30" s="70">
        <v>0.5</v>
      </c>
      <c r="Y30" s="70">
        <v>10</v>
      </c>
      <c r="Z30" s="70">
        <v>32.5</v>
      </c>
      <c r="AA30" s="70">
        <v>7</v>
      </c>
      <c r="AB30" s="70">
        <v>0.5</v>
      </c>
    </row>
    <row r="31" spans="1:28" ht="12.75" customHeight="1">
      <c r="A31" s="14">
        <v>105</v>
      </c>
      <c r="B31" s="14" t="s">
        <v>70</v>
      </c>
      <c r="C31" s="24" t="s">
        <v>28</v>
      </c>
      <c r="D31" s="14">
        <v>10</v>
      </c>
      <c r="E31" s="15">
        <v>0.05</v>
      </c>
      <c r="F31" s="15">
        <v>8.25</v>
      </c>
      <c r="G31" s="15">
        <v>0.08</v>
      </c>
      <c r="H31" s="16">
        <v>74.8</v>
      </c>
      <c r="I31" s="15">
        <v>0.05</v>
      </c>
      <c r="J31" s="15">
        <v>8.25</v>
      </c>
      <c r="K31" s="15">
        <v>0.08</v>
      </c>
      <c r="L31" s="16">
        <v>74.8</v>
      </c>
      <c r="M31" s="70">
        <v>0</v>
      </c>
      <c r="N31" s="70">
        <v>0</v>
      </c>
      <c r="O31" s="70">
        <v>0.05</v>
      </c>
      <c r="P31" s="70">
        <v>0.1</v>
      </c>
      <c r="Q31" s="70">
        <v>0</v>
      </c>
      <c r="R31" s="70">
        <v>0</v>
      </c>
      <c r="S31" s="70">
        <v>0.05</v>
      </c>
      <c r="T31" s="70">
        <v>1</v>
      </c>
      <c r="U31" s="70">
        <v>1.2</v>
      </c>
      <c r="V31" s="70">
        <v>1.9</v>
      </c>
      <c r="W31" s="70">
        <v>0</v>
      </c>
      <c r="X31" s="70">
        <v>0.02</v>
      </c>
      <c r="Y31" s="70">
        <v>1.2</v>
      </c>
      <c r="Z31" s="70">
        <v>1.9</v>
      </c>
      <c r="AA31" s="70">
        <v>0</v>
      </c>
      <c r="AB31" s="70">
        <v>0.02</v>
      </c>
    </row>
    <row r="32" spans="1:28" ht="12.75" customHeight="1">
      <c r="A32" s="14">
        <v>100</v>
      </c>
      <c r="B32" s="90" t="s">
        <v>27</v>
      </c>
      <c r="C32" s="91" t="s">
        <v>28</v>
      </c>
      <c r="D32" s="90">
        <v>13.5</v>
      </c>
      <c r="E32" s="15">
        <v>2.65</v>
      </c>
      <c r="F32" s="15">
        <v>2.61</v>
      </c>
      <c r="G32" s="15">
        <v>0</v>
      </c>
      <c r="H32" s="16">
        <v>34.3</v>
      </c>
      <c r="I32" s="15">
        <v>3.57</v>
      </c>
      <c r="J32" s="15">
        <v>3.52</v>
      </c>
      <c r="K32" s="15">
        <v>0</v>
      </c>
      <c r="L32" s="16">
        <v>46.3</v>
      </c>
      <c r="M32" s="70">
        <v>0</v>
      </c>
      <c r="N32" s="70">
        <v>0.07</v>
      </c>
      <c r="O32" s="70">
        <v>0.023</v>
      </c>
      <c r="P32" s="70">
        <v>0.05</v>
      </c>
      <c r="Q32" s="70">
        <v>0</v>
      </c>
      <c r="R32" s="70">
        <v>0.09</v>
      </c>
      <c r="S32" s="70">
        <v>0.027</v>
      </c>
      <c r="T32" s="70">
        <v>0.067</v>
      </c>
      <c r="U32" s="70">
        <v>90</v>
      </c>
      <c r="V32" s="70">
        <v>59</v>
      </c>
      <c r="W32" s="70">
        <v>5</v>
      </c>
      <c r="X32" s="70">
        <v>0.09</v>
      </c>
      <c r="Y32" s="70">
        <v>121.5</v>
      </c>
      <c r="Z32" s="70">
        <v>79.6</v>
      </c>
      <c r="AA32" s="70">
        <v>6.75</v>
      </c>
      <c r="AB32" s="70">
        <v>0.12</v>
      </c>
    </row>
    <row r="33" spans="1:28" ht="12.75">
      <c r="A33" s="238" t="s">
        <v>30</v>
      </c>
      <c r="B33" s="238"/>
      <c r="C33" s="238"/>
      <c r="D33" s="238"/>
      <c r="E33" s="34">
        <f aca="true" t="shared" si="3" ref="E33:AB33">SUM(E25:E32)</f>
        <v>22.38</v>
      </c>
      <c r="F33" s="34">
        <f t="shared" si="3"/>
        <v>20.2</v>
      </c>
      <c r="G33" s="34">
        <f t="shared" si="3"/>
        <v>77.24</v>
      </c>
      <c r="H33" s="34">
        <f t="shared" si="3"/>
        <v>586.9999999999999</v>
      </c>
      <c r="I33" s="34">
        <f t="shared" si="3"/>
        <v>28.060000000000002</v>
      </c>
      <c r="J33" s="34">
        <f t="shared" si="3"/>
        <v>22.82</v>
      </c>
      <c r="K33" s="34">
        <f t="shared" si="3"/>
        <v>89.17999999999999</v>
      </c>
      <c r="L33" s="35">
        <f t="shared" si="3"/>
        <v>678.3</v>
      </c>
      <c r="M33" s="35">
        <f t="shared" si="3"/>
        <v>0.187</v>
      </c>
      <c r="N33" s="35">
        <f t="shared" si="3"/>
        <v>16.65</v>
      </c>
      <c r="O33" s="35">
        <f t="shared" si="3"/>
        <v>0.137</v>
      </c>
      <c r="P33" s="35">
        <f t="shared" si="3"/>
        <v>1.99</v>
      </c>
      <c r="Q33" s="35">
        <f t="shared" si="3"/>
        <v>0.252</v>
      </c>
      <c r="R33" s="35">
        <f t="shared" si="3"/>
        <v>26.79</v>
      </c>
      <c r="S33" s="35">
        <f t="shared" si="3"/>
        <v>0.255</v>
      </c>
      <c r="T33" s="35">
        <f t="shared" si="3"/>
        <v>3.587</v>
      </c>
      <c r="U33" s="35">
        <f t="shared" si="3"/>
        <v>263.9</v>
      </c>
      <c r="V33" s="35">
        <f t="shared" si="3"/>
        <v>376</v>
      </c>
      <c r="W33" s="35">
        <f t="shared" si="3"/>
        <v>75.44999999999999</v>
      </c>
      <c r="X33" s="35">
        <f t="shared" si="3"/>
        <v>2.48</v>
      </c>
      <c r="Y33" s="35">
        <f t="shared" si="3"/>
        <v>314.46</v>
      </c>
      <c r="Z33" s="35">
        <f t="shared" si="3"/>
        <v>475.26</v>
      </c>
      <c r="AA33" s="35">
        <f t="shared" si="3"/>
        <v>97.85</v>
      </c>
      <c r="AB33" s="35">
        <f t="shared" si="3"/>
        <v>3.15</v>
      </c>
    </row>
    <row r="34" spans="1:28" ht="12.75">
      <c r="A34" s="238" t="s">
        <v>31</v>
      </c>
      <c r="B34" s="238"/>
      <c r="C34" s="238"/>
      <c r="D34" s="238"/>
      <c r="E34" s="94"/>
      <c r="F34" s="94"/>
      <c r="G34" s="94"/>
      <c r="H34" s="95"/>
      <c r="I34" s="38"/>
      <c r="J34" s="38"/>
      <c r="K34" s="38"/>
      <c r="L34" s="39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3.5" customHeight="1">
      <c r="A35" s="44">
        <v>76</v>
      </c>
      <c r="B35" s="44" t="s">
        <v>72</v>
      </c>
      <c r="C35" s="44">
        <v>60</v>
      </c>
      <c r="D35" s="44">
        <v>100</v>
      </c>
      <c r="E35" s="15">
        <v>0.78</v>
      </c>
      <c r="F35" s="15">
        <v>8.9</v>
      </c>
      <c r="G35" s="15">
        <v>4.08</v>
      </c>
      <c r="H35" s="16">
        <v>78</v>
      </c>
      <c r="I35" s="15">
        <v>1.3</v>
      </c>
      <c r="J35" s="15">
        <v>10.8</v>
      </c>
      <c r="K35" s="15">
        <v>6.8</v>
      </c>
      <c r="L35" s="16">
        <v>130</v>
      </c>
      <c r="M35" s="3">
        <v>0.024</v>
      </c>
      <c r="N35" s="3">
        <v>5.04</v>
      </c>
      <c r="O35" s="3">
        <v>0</v>
      </c>
      <c r="P35" s="3">
        <v>2.76</v>
      </c>
      <c r="Q35" s="3">
        <v>0.04</v>
      </c>
      <c r="R35" s="3">
        <v>8.4</v>
      </c>
      <c r="S35" s="3">
        <v>0</v>
      </c>
      <c r="T35" s="3">
        <v>4.6</v>
      </c>
      <c r="U35" s="3">
        <v>13.8</v>
      </c>
      <c r="V35" s="3">
        <v>24</v>
      </c>
      <c r="W35" s="3">
        <v>10.8</v>
      </c>
      <c r="X35" s="3">
        <v>0.48</v>
      </c>
      <c r="Y35" s="3">
        <v>23</v>
      </c>
      <c r="Z35" s="3">
        <v>40</v>
      </c>
      <c r="AA35" s="3">
        <v>18</v>
      </c>
      <c r="AB35" s="3">
        <v>0.8</v>
      </c>
    </row>
    <row r="36" spans="1:28" ht="12.75" customHeight="1">
      <c r="A36" s="14">
        <v>156</v>
      </c>
      <c r="B36" s="14" t="s">
        <v>75</v>
      </c>
      <c r="C36" s="14">
        <v>200</v>
      </c>
      <c r="D36" s="14">
        <v>250</v>
      </c>
      <c r="E36" s="15">
        <v>2.04</v>
      </c>
      <c r="F36" s="15">
        <v>4.46</v>
      </c>
      <c r="G36" s="15">
        <v>11.12</v>
      </c>
      <c r="H36" s="16">
        <v>88.8</v>
      </c>
      <c r="I36" s="15">
        <v>2.55</v>
      </c>
      <c r="J36" s="15">
        <v>5.85</v>
      </c>
      <c r="K36" s="15">
        <v>13.9</v>
      </c>
      <c r="L36" s="16">
        <v>101</v>
      </c>
      <c r="M36" s="3">
        <v>0.026</v>
      </c>
      <c r="N36" s="3">
        <v>0.6</v>
      </c>
      <c r="O36" s="3">
        <v>0</v>
      </c>
      <c r="P36" s="3">
        <v>1.88</v>
      </c>
      <c r="Q36" s="3">
        <v>0.032</v>
      </c>
      <c r="R36" s="3">
        <v>0.75</v>
      </c>
      <c r="S36" s="3">
        <v>0</v>
      </c>
      <c r="T36" s="3">
        <v>2.35</v>
      </c>
      <c r="U36" s="3">
        <v>6</v>
      </c>
      <c r="V36" s="3">
        <v>33.2</v>
      </c>
      <c r="W36" s="3">
        <v>12.2</v>
      </c>
      <c r="X36" s="3">
        <v>0.28</v>
      </c>
      <c r="Y36" s="3">
        <v>7.5</v>
      </c>
      <c r="Z36" s="3">
        <v>41.5</v>
      </c>
      <c r="AA36" s="3">
        <v>15.25</v>
      </c>
      <c r="AB36" s="3">
        <v>0.35</v>
      </c>
    </row>
    <row r="37" spans="1:28" ht="13.5" customHeight="1">
      <c r="A37" s="14">
        <v>404</v>
      </c>
      <c r="B37" s="14" t="s">
        <v>77</v>
      </c>
      <c r="C37" s="14"/>
      <c r="D37" s="14">
        <v>20</v>
      </c>
      <c r="E37" s="15"/>
      <c r="F37" s="15"/>
      <c r="G37" s="15"/>
      <c r="H37" s="16"/>
      <c r="I37" s="18"/>
      <c r="J37" s="18"/>
      <c r="K37" s="18"/>
      <c r="L37" s="19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3.5" customHeight="1">
      <c r="A38" s="14">
        <v>369</v>
      </c>
      <c r="B38" s="14" t="s">
        <v>79</v>
      </c>
      <c r="C38" s="14">
        <v>230</v>
      </c>
      <c r="D38" s="14">
        <v>280</v>
      </c>
      <c r="E38" s="16">
        <v>26</v>
      </c>
      <c r="F38" s="15">
        <v>23.2</v>
      </c>
      <c r="G38" s="15">
        <v>16.6</v>
      </c>
      <c r="H38" s="15">
        <v>361</v>
      </c>
      <c r="I38" s="15">
        <v>29.5</v>
      </c>
      <c r="J38" s="15">
        <v>26.3</v>
      </c>
      <c r="K38" s="15">
        <v>18.86</v>
      </c>
      <c r="L38" s="16">
        <v>390.6</v>
      </c>
      <c r="M38" s="70">
        <v>0.16</v>
      </c>
      <c r="N38" s="70">
        <v>7.6</v>
      </c>
      <c r="O38" s="70">
        <v>0.04</v>
      </c>
      <c r="P38" s="70">
        <v>0.8</v>
      </c>
      <c r="Q38" s="70">
        <v>0.17</v>
      </c>
      <c r="R38" s="70">
        <v>7.94</v>
      </c>
      <c r="S38" s="70">
        <v>0.041</v>
      </c>
      <c r="T38" s="70">
        <v>0.83</v>
      </c>
      <c r="U38" s="70">
        <v>35</v>
      </c>
      <c r="V38" s="70">
        <v>266</v>
      </c>
      <c r="W38" s="70">
        <v>56</v>
      </c>
      <c r="X38" s="70">
        <v>3.4</v>
      </c>
      <c r="Y38" s="70">
        <v>36.5</v>
      </c>
      <c r="Z38" s="70">
        <v>278</v>
      </c>
      <c r="AA38" s="70">
        <v>58.5</v>
      </c>
      <c r="AB38" s="70">
        <v>3.55</v>
      </c>
    </row>
    <row r="39" spans="1:28" ht="13.5" customHeight="1">
      <c r="A39" s="28">
        <v>505</v>
      </c>
      <c r="B39" s="28" t="s">
        <v>82</v>
      </c>
      <c r="C39" s="28">
        <v>200</v>
      </c>
      <c r="D39" s="28">
        <v>200</v>
      </c>
      <c r="E39" s="45">
        <v>0.2</v>
      </c>
      <c r="F39" s="45">
        <v>0.1</v>
      </c>
      <c r="G39" s="45">
        <v>21.5</v>
      </c>
      <c r="H39" s="46">
        <v>87</v>
      </c>
      <c r="I39" s="45">
        <v>0.2</v>
      </c>
      <c r="J39" s="45">
        <v>0.1</v>
      </c>
      <c r="K39" s="45">
        <v>21.5</v>
      </c>
      <c r="L39" s="32">
        <v>87</v>
      </c>
      <c r="M39" s="70">
        <v>0.01</v>
      </c>
      <c r="N39" s="70">
        <v>29.3</v>
      </c>
      <c r="O39" s="70">
        <v>0</v>
      </c>
      <c r="P39" s="70">
        <v>0</v>
      </c>
      <c r="Q39" s="70">
        <v>0.01</v>
      </c>
      <c r="R39" s="70">
        <v>29.3</v>
      </c>
      <c r="S39" s="70">
        <v>0</v>
      </c>
      <c r="T39" s="70">
        <v>0</v>
      </c>
      <c r="U39" s="70">
        <v>10</v>
      </c>
      <c r="V39" s="70">
        <v>11</v>
      </c>
      <c r="W39" s="70">
        <v>7</v>
      </c>
      <c r="X39" s="70">
        <v>0.3</v>
      </c>
      <c r="Y39" s="70">
        <v>10</v>
      </c>
      <c r="Z39" s="70">
        <v>11</v>
      </c>
      <c r="AA39" s="70">
        <v>7</v>
      </c>
      <c r="AB39" s="70">
        <v>0.3</v>
      </c>
    </row>
    <row r="40" spans="1:28" ht="13.5" customHeight="1">
      <c r="A40" s="14">
        <v>108</v>
      </c>
      <c r="B40" s="14" t="s">
        <v>25</v>
      </c>
      <c r="C40" s="14">
        <v>50</v>
      </c>
      <c r="D40" s="14">
        <v>50</v>
      </c>
      <c r="E40" s="15">
        <v>3.8</v>
      </c>
      <c r="F40" s="15">
        <v>0.4</v>
      </c>
      <c r="G40" s="15">
        <v>24.6</v>
      </c>
      <c r="H40" s="15">
        <v>117.5</v>
      </c>
      <c r="I40" s="15">
        <v>3.8</v>
      </c>
      <c r="J40" s="15">
        <v>0.4</v>
      </c>
      <c r="K40" s="15">
        <v>24.6</v>
      </c>
      <c r="L40" s="16">
        <v>117.5</v>
      </c>
      <c r="M40" s="70">
        <v>0.05</v>
      </c>
      <c r="N40" s="70">
        <v>0</v>
      </c>
      <c r="O40" s="70">
        <v>0</v>
      </c>
      <c r="P40" s="70">
        <v>0.5</v>
      </c>
      <c r="Q40" s="70">
        <v>0.05</v>
      </c>
      <c r="R40" s="70">
        <v>0</v>
      </c>
      <c r="S40" s="70">
        <v>0</v>
      </c>
      <c r="T40" s="70">
        <v>0.5</v>
      </c>
      <c r="U40" s="70">
        <v>10</v>
      </c>
      <c r="V40" s="70">
        <v>32.5</v>
      </c>
      <c r="W40" s="70">
        <v>7</v>
      </c>
      <c r="X40" s="70">
        <v>0.5</v>
      </c>
      <c r="Y40" s="70">
        <v>10</v>
      </c>
      <c r="Z40" s="70">
        <v>32.5</v>
      </c>
      <c r="AA40" s="70">
        <v>7</v>
      </c>
      <c r="AB40" s="70">
        <v>0.5</v>
      </c>
    </row>
    <row r="41" spans="1:28" ht="14.25" customHeight="1">
      <c r="A41" s="14">
        <v>109</v>
      </c>
      <c r="B41" s="14" t="s">
        <v>53</v>
      </c>
      <c r="C41" s="14">
        <v>50</v>
      </c>
      <c r="D41" s="14">
        <v>70</v>
      </c>
      <c r="E41" s="15">
        <v>3.3</v>
      </c>
      <c r="F41" s="15">
        <v>0.6</v>
      </c>
      <c r="G41" s="15">
        <v>16.7</v>
      </c>
      <c r="H41" s="15">
        <v>87</v>
      </c>
      <c r="I41" s="15">
        <v>4.62</v>
      </c>
      <c r="J41" s="15">
        <v>7.3</v>
      </c>
      <c r="K41" s="15">
        <v>23.38</v>
      </c>
      <c r="L41" s="16">
        <v>121.8</v>
      </c>
      <c r="M41" s="70">
        <v>0.09</v>
      </c>
      <c r="N41" s="70">
        <v>0</v>
      </c>
      <c r="O41" s="70">
        <v>0</v>
      </c>
      <c r="P41" s="70">
        <v>0.7</v>
      </c>
      <c r="Q41" s="70">
        <v>0.12</v>
      </c>
      <c r="R41" s="70">
        <v>0</v>
      </c>
      <c r="S41" s="70">
        <v>0</v>
      </c>
      <c r="T41" s="70">
        <v>0.98</v>
      </c>
      <c r="U41" s="70">
        <v>17.5</v>
      </c>
      <c r="V41" s="70">
        <v>79</v>
      </c>
      <c r="W41" s="70">
        <v>23.5</v>
      </c>
      <c r="X41" s="70">
        <v>1.95</v>
      </c>
      <c r="Y41" s="70">
        <v>24.5</v>
      </c>
      <c r="Z41" s="70">
        <v>110.6</v>
      </c>
      <c r="AA41" s="70">
        <v>32.9</v>
      </c>
      <c r="AB41" s="70">
        <v>2.73</v>
      </c>
    </row>
    <row r="42" spans="1:28" ht="12.75" customHeight="1">
      <c r="A42" s="238" t="s">
        <v>55</v>
      </c>
      <c r="B42" s="238"/>
      <c r="C42" s="238"/>
      <c r="D42" s="238"/>
      <c r="E42" s="36">
        <f aca="true" t="shared" si="4" ref="E42:AB42">SUM(E35:E41)</f>
        <v>36.12</v>
      </c>
      <c r="F42" s="36">
        <f t="shared" si="4"/>
        <v>37.660000000000004</v>
      </c>
      <c r="G42" s="36">
        <f t="shared" si="4"/>
        <v>94.60000000000001</v>
      </c>
      <c r="H42" s="36">
        <f t="shared" si="4"/>
        <v>819.3</v>
      </c>
      <c r="I42" s="36">
        <f t="shared" si="4"/>
        <v>41.97</v>
      </c>
      <c r="J42" s="36">
        <f t="shared" si="4"/>
        <v>50.75</v>
      </c>
      <c r="K42" s="36">
        <f t="shared" si="4"/>
        <v>109.03999999999999</v>
      </c>
      <c r="L42" s="37">
        <f t="shared" si="4"/>
        <v>947.9</v>
      </c>
      <c r="M42" s="96">
        <f t="shared" si="4"/>
        <v>0.36</v>
      </c>
      <c r="N42" s="37">
        <f t="shared" si="4"/>
        <v>42.54</v>
      </c>
      <c r="O42" s="37">
        <f t="shared" si="4"/>
        <v>0.04</v>
      </c>
      <c r="P42" s="37">
        <f t="shared" si="4"/>
        <v>6.64</v>
      </c>
      <c r="Q42" s="37">
        <f t="shared" si="4"/>
        <v>0.422</v>
      </c>
      <c r="R42" s="37">
        <f t="shared" si="4"/>
        <v>46.39</v>
      </c>
      <c r="S42" s="37">
        <f t="shared" si="4"/>
        <v>0.041</v>
      </c>
      <c r="T42" s="37">
        <f t="shared" si="4"/>
        <v>9.26</v>
      </c>
      <c r="U42" s="37">
        <f t="shared" si="4"/>
        <v>92.3</v>
      </c>
      <c r="V42" s="37">
        <f t="shared" si="4"/>
        <v>445.7</v>
      </c>
      <c r="W42" s="37">
        <f t="shared" si="4"/>
        <v>116.5</v>
      </c>
      <c r="X42" s="37">
        <f t="shared" si="4"/>
        <v>6.91</v>
      </c>
      <c r="Y42" s="37">
        <f t="shared" si="4"/>
        <v>111.5</v>
      </c>
      <c r="Z42" s="37">
        <f t="shared" si="4"/>
        <v>513.6</v>
      </c>
      <c r="AA42" s="37">
        <f t="shared" si="4"/>
        <v>138.65</v>
      </c>
      <c r="AB42" s="36">
        <f t="shared" si="4"/>
        <v>8.229999999999999</v>
      </c>
    </row>
    <row r="43" spans="1:28" ht="12.75" customHeight="1">
      <c r="A43" s="238" t="s">
        <v>56</v>
      </c>
      <c r="B43" s="238"/>
      <c r="C43" s="238"/>
      <c r="D43" s="238"/>
      <c r="E43" s="47">
        <f aca="true" t="shared" si="5" ref="E43:AB43">E42+E33</f>
        <v>58.5</v>
      </c>
      <c r="F43" s="47">
        <f t="shared" si="5"/>
        <v>57.86</v>
      </c>
      <c r="G43" s="47">
        <f t="shared" si="5"/>
        <v>171.84</v>
      </c>
      <c r="H43" s="47">
        <f t="shared" si="5"/>
        <v>1406.2999999999997</v>
      </c>
      <c r="I43" s="47">
        <f t="shared" si="5"/>
        <v>70.03</v>
      </c>
      <c r="J43" s="47">
        <f t="shared" si="5"/>
        <v>73.57</v>
      </c>
      <c r="K43" s="47">
        <f t="shared" si="5"/>
        <v>198.21999999999997</v>
      </c>
      <c r="L43" s="48">
        <f t="shared" si="5"/>
        <v>1626.1999999999998</v>
      </c>
      <c r="M43" s="97">
        <f t="shared" si="5"/>
        <v>0.5469999999999999</v>
      </c>
      <c r="N43" s="48">
        <f t="shared" si="5"/>
        <v>59.19</v>
      </c>
      <c r="O43" s="48">
        <f t="shared" si="5"/>
        <v>0.17700000000000002</v>
      </c>
      <c r="P43" s="48">
        <f t="shared" si="5"/>
        <v>8.629999999999999</v>
      </c>
      <c r="Q43" s="48">
        <f t="shared" si="5"/>
        <v>0.6739999999999999</v>
      </c>
      <c r="R43" s="48">
        <f t="shared" si="5"/>
        <v>73.18</v>
      </c>
      <c r="S43" s="48">
        <f t="shared" si="5"/>
        <v>0.296</v>
      </c>
      <c r="T43" s="48">
        <f t="shared" si="5"/>
        <v>12.847</v>
      </c>
      <c r="U43" s="48">
        <f t="shared" si="5"/>
        <v>356.2</v>
      </c>
      <c r="V43" s="48">
        <f t="shared" si="5"/>
        <v>821.7</v>
      </c>
      <c r="W43" s="48">
        <f t="shared" si="5"/>
        <v>191.95</v>
      </c>
      <c r="X43" s="48">
        <f t="shared" si="5"/>
        <v>9.39</v>
      </c>
      <c r="Y43" s="48">
        <f t="shared" si="5"/>
        <v>425.96</v>
      </c>
      <c r="Z43" s="48">
        <f t="shared" si="5"/>
        <v>988.86</v>
      </c>
      <c r="AA43" s="48">
        <f t="shared" si="5"/>
        <v>236.5</v>
      </c>
      <c r="AB43" s="47">
        <f t="shared" si="5"/>
        <v>11.379999999999999</v>
      </c>
    </row>
    <row r="44" spans="1:28" ht="13.5" customHeight="1">
      <c r="A44" s="243" t="s">
        <v>85</v>
      </c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2.75" customHeight="1">
      <c r="A45" s="244" t="s">
        <v>16</v>
      </c>
      <c r="B45" s="244"/>
      <c r="C45" s="244"/>
      <c r="D45" s="244"/>
      <c r="E45" s="49"/>
      <c r="F45" s="49"/>
      <c r="G45" s="49"/>
      <c r="H45" s="50"/>
      <c r="I45" s="51"/>
      <c r="J45" s="51"/>
      <c r="K45" s="51"/>
      <c r="L45" s="52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15.75" customHeight="1">
      <c r="A46" s="203">
        <v>313</v>
      </c>
      <c r="B46" s="204" t="s">
        <v>285</v>
      </c>
      <c r="C46" s="14">
        <v>150</v>
      </c>
      <c r="D46" s="14">
        <v>200</v>
      </c>
      <c r="E46" s="15">
        <v>11.7</v>
      </c>
      <c r="F46" s="15">
        <v>12.5</v>
      </c>
      <c r="G46" s="15">
        <v>25.4</v>
      </c>
      <c r="H46" s="16">
        <v>261.8</v>
      </c>
      <c r="I46" s="15">
        <v>15.6</v>
      </c>
      <c r="J46" s="15">
        <v>16.7</v>
      </c>
      <c r="K46" s="15">
        <v>33.8</v>
      </c>
      <c r="L46" s="16">
        <v>341.7</v>
      </c>
      <c r="M46" s="70">
        <v>0.13</v>
      </c>
      <c r="N46" s="70">
        <v>0.1</v>
      </c>
      <c r="O46" s="70">
        <v>0.1</v>
      </c>
      <c r="P46" s="70">
        <v>0.3</v>
      </c>
      <c r="Q46" s="70">
        <v>0.17</v>
      </c>
      <c r="R46" s="70">
        <v>0.13</v>
      </c>
      <c r="S46" s="70">
        <v>0.13</v>
      </c>
      <c r="T46" s="70">
        <v>0.4</v>
      </c>
      <c r="U46" s="70">
        <v>65</v>
      </c>
      <c r="V46" s="70">
        <v>157</v>
      </c>
      <c r="W46" s="70">
        <v>30</v>
      </c>
      <c r="X46" s="70">
        <v>1.2</v>
      </c>
      <c r="Y46" s="70">
        <v>86.6</v>
      </c>
      <c r="Z46" s="70">
        <v>209.3</v>
      </c>
      <c r="AA46" s="70">
        <v>40</v>
      </c>
      <c r="AB46" s="70">
        <v>1.6</v>
      </c>
    </row>
    <row r="47" spans="1:28" ht="12.75" customHeight="1">
      <c r="A47" s="14"/>
      <c r="B47" s="14" t="s">
        <v>268</v>
      </c>
      <c r="C47" s="14">
        <v>50</v>
      </c>
      <c r="D47" s="14">
        <v>50</v>
      </c>
      <c r="E47" s="15">
        <v>0.2</v>
      </c>
      <c r="F47" s="15">
        <v>0</v>
      </c>
      <c r="G47" s="15">
        <v>22.5</v>
      </c>
      <c r="H47" s="16">
        <v>81</v>
      </c>
      <c r="I47" s="98">
        <v>0.2</v>
      </c>
      <c r="J47" s="98">
        <v>0</v>
      </c>
      <c r="K47" s="98">
        <v>22.5</v>
      </c>
      <c r="L47" s="16">
        <v>81</v>
      </c>
      <c r="M47" s="8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</row>
    <row r="48" spans="1:28" ht="12.75" customHeight="1">
      <c r="A48" s="14">
        <v>493</v>
      </c>
      <c r="B48" s="14" t="s">
        <v>89</v>
      </c>
      <c r="C48" s="14">
        <v>200</v>
      </c>
      <c r="D48" s="14">
        <v>200</v>
      </c>
      <c r="E48" s="15">
        <v>0.1</v>
      </c>
      <c r="F48" s="15">
        <v>0</v>
      </c>
      <c r="G48" s="15">
        <v>15</v>
      </c>
      <c r="H48" s="16">
        <v>60</v>
      </c>
      <c r="I48" s="15">
        <v>0.1</v>
      </c>
      <c r="J48" s="15">
        <v>0</v>
      </c>
      <c r="K48" s="15">
        <v>15</v>
      </c>
      <c r="L48" s="16">
        <v>60</v>
      </c>
      <c r="M48" s="70">
        <v>0</v>
      </c>
      <c r="N48" s="70">
        <v>0</v>
      </c>
      <c r="O48" s="70">
        <v>0</v>
      </c>
      <c r="P48" s="70">
        <v>0</v>
      </c>
      <c r="Q48" s="70">
        <v>0</v>
      </c>
      <c r="R48" s="70">
        <v>0</v>
      </c>
      <c r="S48" s="70">
        <v>0</v>
      </c>
      <c r="T48" s="70">
        <v>0</v>
      </c>
      <c r="U48" s="70">
        <v>11</v>
      </c>
      <c r="V48" s="70">
        <v>3</v>
      </c>
      <c r="W48" s="70">
        <v>1</v>
      </c>
      <c r="X48" s="70">
        <v>0.3</v>
      </c>
      <c r="Y48" s="70">
        <v>11</v>
      </c>
      <c r="Z48" s="70">
        <v>3</v>
      </c>
      <c r="AA48" s="70">
        <v>1</v>
      </c>
      <c r="AB48" s="70">
        <v>0.3</v>
      </c>
    </row>
    <row r="49" spans="1:28" ht="12.75" customHeight="1">
      <c r="A49" s="14">
        <v>108</v>
      </c>
      <c r="B49" s="14" t="s">
        <v>228</v>
      </c>
      <c r="C49" s="14">
        <v>40</v>
      </c>
      <c r="D49" s="14">
        <v>50</v>
      </c>
      <c r="E49" s="23">
        <v>3.04</v>
      </c>
      <c r="F49" s="23">
        <v>0.32</v>
      </c>
      <c r="G49" s="23">
        <v>19.68</v>
      </c>
      <c r="H49" s="15">
        <v>94</v>
      </c>
      <c r="I49" s="23">
        <v>3.8</v>
      </c>
      <c r="J49" s="23">
        <v>0.4</v>
      </c>
      <c r="K49" s="23">
        <v>24.6</v>
      </c>
      <c r="L49" s="16">
        <v>117.5</v>
      </c>
      <c r="M49" s="17">
        <v>0.04</v>
      </c>
      <c r="N49" s="17">
        <v>0</v>
      </c>
      <c r="O49" s="17">
        <v>0</v>
      </c>
      <c r="P49" s="17">
        <v>0.45</v>
      </c>
      <c r="Q49" s="17">
        <v>0.05</v>
      </c>
      <c r="R49" s="17">
        <v>0</v>
      </c>
      <c r="S49" s="17">
        <v>0</v>
      </c>
      <c r="T49" s="17">
        <v>0.5</v>
      </c>
      <c r="U49" s="17">
        <v>8</v>
      </c>
      <c r="V49" s="17">
        <v>26</v>
      </c>
      <c r="W49" s="17">
        <v>5.6</v>
      </c>
      <c r="X49" s="17">
        <v>0.5</v>
      </c>
      <c r="Y49" s="17">
        <v>10</v>
      </c>
      <c r="Z49" s="17">
        <v>32.5</v>
      </c>
      <c r="AA49" s="17">
        <v>7</v>
      </c>
      <c r="AB49" s="17">
        <v>0.5</v>
      </c>
    </row>
    <row r="50" spans="1:28" ht="12.75" customHeight="1">
      <c r="A50" s="14">
        <v>100</v>
      </c>
      <c r="B50" s="28" t="s">
        <v>71</v>
      </c>
      <c r="C50" s="14">
        <v>10</v>
      </c>
      <c r="D50" s="14">
        <v>10</v>
      </c>
      <c r="E50" s="15">
        <v>2.65</v>
      </c>
      <c r="F50" s="15">
        <v>2.61</v>
      </c>
      <c r="G50" s="15">
        <v>0</v>
      </c>
      <c r="H50" s="16">
        <v>34.3</v>
      </c>
      <c r="I50" s="15">
        <v>2.65</v>
      </c>
      <c r="J50" s="15">
        <v>2.61</v>
      </c>
      <c r="K50" s="15">
        <v>0</v>
      </c>
      <c r="L50" s="16">
        <v>34.3</v>
      </c>
      <c r="M50" s="70">
        <v>0</v>
      </c>
      <c r="N50" s="70">
        <v>0.07</v>
      </c>
      <c r="O50" s="70">
        <v>0.023</v>
      </c>
      <c r="P50" s="70">
        <v>0.05</v>
      </c>
      <c r="Q50" s="70">
        <v>0</v>
      </c>
      <c r="R50" s="70">
        <v>0.07</v>
      </c>
      <c r="S50" s="70">
        <v>0.023</v>
      </c>
      <c r="T50" s="70">
        <v>0.05</v>
      </c>
      <c r="U50" s="70">
        <v>90</v>
      </c>
      <c r="V50" s="70">
        <v>59</v>
      </c>
      <c r="W50" s="70">
        <v>5</v>
      </c>
      <c r="X50" s="70">
        <v>0.09</v>
      </c>
      <c r="Y50" s="70">
        <v>90</v>
      </c>
      <c r="Z50" s="70">
        <v>59</v>
      </c>
      <c r="AA50" s="70">
        <v>5</v>
      </c>
      <c r="AB50" s="70">
        <v>0.09</v>
      </c>
    </row>
    <row r="51" spans="1:28" ht="12.75" customHeight="1">
      <c r="A51" s="14">
        <v>112</v>
      </c>
      <c r="B51" s="14" t="s">
        <v>140</v>
      </c>
      <c r="C51" s="24" t="s">
        <v>96</v>
      </c>
      <c r="D51" s="14">
        <v>100</v>
      </c>
      <c r="E51" s="15">
        <v>0.4</v>
      </c>
      <c r="F51" s="15">
        <v>0.04</v>
      </c>
      <c r="G51" s="15">
        <v>9.8</v>
      </c>
      <c r="H51" s="15">
        <v>47</v>
      </c>
      <c r="I51" s="15">
        <v>0.4</v>
      </c>
      <c r="J51" s="15">
        <v>0.04</v>
      </c>
      <c r="K51" s="15">
        <v>9.8</v>
      </c>
      <c r="L51" s="15">
        <v>47</v>
      </c>
      <c r="M51" s="70">
        <v>0.03</v>
      </c>
      <c r="N51" s="70">
        <v>10</v>
      </c>
      <c r="O51" s="70">
        <v>0</v>
      </c>
      <c r="P51" s="70">
        <v>0.2</v>
      </c>
      <c r="Q51" s="70">
        <v>0.03</v>
      </c>
      <c r="R51" s="70">
        <v>10</v>
      </c>
      <c r="S51" s="70">
        <v>0</v>
      </c>
      <c r="T51" s="70">
        <v>0.2</v>
      </c>
      <c r="U51" s="70">
        <v>16</v>
      </c>
      <c r="V51" s="70">
        <v>11</v>
      </c>
      <c r="W51" s="70">
        <v>9</v>
      </c>
      <c r="X51" s="70">
        <v>2.2</v>
      </c>
      <c r="Y51" s="70">
        <v>16</v>
      </c>
      <c r="Z51" s="70">
        <v>11</v>
      </c>
      <c r="AA51" s="70">
        <v>9</v>
      </c>
      <c r="AB51" s="70">
        <v>2.2</v>
      </c>
    </row>
    <row r="52" spans="1:28" ht="15" customHeight="1">
      <c r="A52" s="238" t="s">
        <v>30</v>
      </c>
      <c r="B52" s="238"/>
      <c r="C52" s="238"/>
      <c r="D52" s="238"/>
      <c r="E52" s="10">
        <f aca="true" t="shared" si="6" ref="E52:L52">SUM(E46:E51)</f>
        <v>18.089999999999996</v>
      </c>
      <c r="F52" s="10">
        <f t="shared" si="6"/>
        <v>15.469999999999999</v>
      </c>
      <c r="G52" s="10">
        <f t="shared" si="6"/>
        <v>92.38</v>
      </c>
      <c r="H52" s="10">
        <f t="shared" si="6"/>
        <v>578.1</v>
      </c>
      <c r="I52" s="10">
        <f t="shared" si="6"/>
        <v>22.749999999999996</v>
      </c>
      <c r="J52" s="10">
        <f t="shared" si="6"/>
        <v>19.749999999999996</v>
      </c>
      <c r="K52" s="10">
        <f t="shared" si="6"/>
        <v>105.7</v>
      </c>
      <c r="L52" s="10">
        <f t="shared" si="6"/>
        <v>681.5</v>
      </c>
      <c r="M52" s="11">
        <f aca="true" t="shared" si="7" ref="M52:AB52">SUM(M46:M49)</f>
        <v>0.17</v>
      </c>
      <c r="N52" s="11">
        <f t="shared" si="7"/>
        <v>0.1</v>
      </c>
      <c r="O52" s="11">
        <f t="shared" si="7"/>
        <v>0.1</v>
      </c>
      <c r="P52" s="11">
        <f t="shared" si="7"/>
        <v>0.75</v>
      </c>
      <c r="Q52" s="11">
        <f t="shared" si="7"/>
        <v>0.22000000000000003</v>
      </c>
      <c r="R52" s="11">
        <f t="shared" si="7"/>
        <v>0.13</v>
      </c>
      <c r="S52" s="11">
        <f t="shared" si="7"/>
        <v>0.13</v>
      </c>
      <c r="T52" s="11">
        <f t="shared" si="7"/>
        <v>0.9</v>
      </c>
      <c r="U52" s="11">
        <f t="shared" si="7"/>
        <v>84</v>
      </c>
      <c r="V52" s="11">
        <f t="shared" si="7"/>
        <v>186</v>
      </c>
      <c r="W52" s="11">
        <f t="shared" si="7"/>
        <v>36.6</v>
      </c>
      <c r="X52" s="11">
        <f t="shared" si="7"/>
        <v>2</v>
      </c>
      <c r="Y52" s="11">
        <f t="shared" si="7"/>
        <v>107.6</v>
      </c>
      <c r="Z52" s="11">
        <f t="shared" si="7"/>
        <v>244.8</v>
      </c>
      <c r="AA52" s="10">
        <f t="shared" si="7"/>
        <v>48</v>
      </c>
      <c r="AB52" s="10">
        <f t="shared" si="7"/>
        <v>2.4000000000000004</v>
      </c>
    </row>
    <row r="53" spans="1:28" ht="15" customHeight="1">
      <c r="A53" s="238" t="s">
        <v>31</v>
      </c>
      <c r="B53" s="238"/>
      <c r="C53" s="238"/>
      <c r="D53" s="238"/>
      <c r="E53" s="94"/>
      <c r="F53" s="94"/>
      <c r="G53" s="94"/>
      <c r="H53" s="95"/>
      <c r="I53" s="38"/>
      <c r="J53" s="38"/>
      <c r="K53" s="38"/>
      <c r="L53" s="39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4.25" customHeight="1">
      <c r="A54" s="14">
        <v>32</v>
      </c>
      <c r="B54" s="14" t="s">
        <v>91</v>
      </c>
      <c r="C54" s="14">
        <v>60</v>
      </c>
      <c r="D54" s="14">
        <v>100</v>
      </c>
      <c r="E54" s="15">
        <v>1.38</v>
      </c>
      <c r="F54" s="15">
        <v>4.38</v>
      </c>
      <c r="G54" s="15">
        <v>3.6</v>
      </c>
      <c r="H54" s="16">
        <v>59.7</v>
      </c>
      <c r="I54" s="15">
        <v>2.3</v>
      </c>
      <c r="J54" s="15">
        <v>7.3</v>
      </c>
      <c r="K54" s="15">
        <v>6</v>
      </c>
      <c r="L54" s="16">
        <v>78.9</v>
      </c>
      <c r="M54" s="70">
        <v>0.036</v>
      </c>
      <c r="N54" s="70">
        <v>7.26</v>
      </c>
      <c r="O54" s="70">
        <v>0.018</v>
      </c>
      <c r="P54" s="70">
        <v>1.8</v>
      </c>
      <c r="Q54" s="70">
        <v>0.06</v>
      </c>
      <c r="R54" s="70">
        <v>12.1</v>
      </c>
      <c r="S54" s="70">
        <v>0.03</v>
      </c>
      <c r="T54" s="70">
        <v>3</v>
      </c>
      <c r="U54" s="70">
        <v>13.8</v>
      </c>
      <c r="V54" s="70">
        <v>33</v>
      </c>
      <c r="W54" s="70">
        <v>10.8</v>
      </c>
      <c r="X54" s="70">
        <v>0.48</v>
      </c>
      <c r="Y54" s="70">
        <v>23</v>
      </c>
      <c r="Z54" s="70">
        <v>55</v>
      </c>
      <c r="AA54" s="70">
        <v>18</v>
      </c>
      <c r="AB54" s="70">
        <v>0.8</v>
      </c>
    </row>
    <row r="55" spans="1:28" ht="15" customHeight="1">
      <c r="A55" s="28">
        <v>131</v>
      </c>
      <c r="B55" s="28" t="s">
        <v>284</v>
      </c>
      <c r="C55" s="28">
        <v>200</v>
      </c>
      <c r="D55" s="28">
        <v>250</v>
      </c>
      <c r="E55" s="31">
        <v>1.74</v>
      </c>
      <c r="F55" s="31">
        <v>3.56</v>
      </c>
      <c r="G55" s="31">
        <v>13.62</v>
      </c>
      <c r="H55" s="32">
        <v>107.8</v>
      </c>
      <c r="I55" s="15">
        <v>2.17</v>
      </c>
      <c r="J55" s="15">
        <v>4.45</v>
      </c>
      <c r="K55" s="15">
        <v>17.02</v>
      </c>
      <c r="L55" s="16">
        <v>122</v>
      </c>
      <c r="M55" s="70">
        <v>0.052</v>
      </c>
      <c r="N55" s="70">
        <v>7.34</v>
      </c>
      <c r="O55" s="70">
        <v>0.03</v>
      </c>
      <c r="P55" s="70">
        <v>0.2</v>
      </c>
      <c r="Q55" s="70">
        <v>0.065</v>
      </c>
      <c r="R55" s="70">
        <v>9.17</v>
      </c>
      <c r="S55" s="70">
        <v>0.037</v>
      </c>
      <c r="T55" s="70">
        <v>0.25</v>
      </c>
      <c r="U55" s="70">
        <v>30.2</v>
      </c>
      <c r="V55" s="70">
        <v>55.4</v>
      </c>
      <c r="W55" s="70">
        <v>24.8</v>
      </c>
      <c r="X55" s="70">
        <v>1.22</v>
      </c>
      <c r="Y55" s="70">
        <v>37.75</v>
      </c>
      <c r="Z55" s="70">
        <v>69.2</v>
      </c>
      <c r="AA55" s="70">
        <v>31</v>
      </c>
      <c r="AB55" s="70">
        <v>1.52</v>
      </c>
    </row>
    <row r="56" spans="1:28" ht="16.5" customHeight="1">
      <c r="A56" s="28">
        <v>404</v>
      </c>
      <c r="B56" s="14" t="s">
        <v>273</v>
      </c>
      <c r="C56" s="14">
        <v>80</v>
      </c>
      <c r="D56" s="24" t="s">
        <v>96</v>
      </c>
      <c r="E56" s="15">
        <v>13.6</v>
      </c>
      <c r="F56" s="15">
        <v>13.5</v>
      </c>
      <c r="G56" s="15">
        <v>4.1</v>
      </c>
      <c r="H56" s="15">
        <v>192</v>
      </c>
      <c r="I56" s="15">
        <v>17</v>
      </c>
      <c r="J56" s="15">
        <v>16.8</v>
      </c>
      <c r="K56" s="15">
        <v>5.1</v>
      </c>
      <c r="L56" s="15">
        <v>214</v>
      </c>
      <c r="M56" s="72">
        <v>0.08</v>
      </c>
      <c r="N56" s="70">
        <v>0.68</v>
      </c>
      <c r="O56" s="70">
        <v>0.034</v>
      </c>
      <c r="P56" s="70">
        <v>0.34</v>
      </c>
      <c r="Q56" s="70">
        <v>0.1</v>
      </c>
      <c r="R56" s="70">
        <v>0.86</v>
      </c>
      <c r="S56" s="70">
        <v>0.042</v>
      </c>
      <c r="T56" s="70">
        <v>0.42</v>
      </c>
      <c r="U56" s="70">
        <v>29.7</v>
      </c>
      <c r="V56" s="70">
        <v>75.4</v>
      </c>
      <c r="W56" s="70">
        <v>14.85</v>
      </c>
      <c r="X56" s="70">
        <v>0.9</v>
      </c>
      <c r="Y56" s="70">
        <v>37.1</v>
      </c>
      <c r="Z56" s="70">
        <v>94.3</v>
      </c>
      <c r="AA56" s="70">
        <v>18.57</v>
      </c>
      <c r="AB56" s="70">
        <v>1.14</v>
      </c>
    </row>
    <row r="57" spans="1:28" ht="14.25" customHeight="1">
      <c r="A57" s="28">
        <v>442</v>
      </c>
      <c r="B57" s="14" t="s">
        <v>97</v>
      </c>
      <c r="C57" s="14">
        <v>50</v>
      </c>
      <c r="D57" s="14">
        <v>50</v>
      </c>
      <c r="E57" s="15"/>
      <c r="F57" s="15"/>
      <c r="G57" s="15"/>
      <c r="H57" s="16"/>
      <c r="I57" s="18"/>
      <c r="J57" s="18"/>
      <c r="K57" s="18"/>
      <c r="L57" s="18"/>
      <c r="M57" s="55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2.75">
      <c r="A58" s="56">
        <v>291</v>
      </c>
      <c r="B58" s="56" t="s">
        <v>229</v>
      </c>
      <c r="C58" s="56">
        <v>150</v>
      </c>
      <c r="D58" s="56">
        <v>180</v>
      </c>
      <c r="E58" s="15">
        <v>5.65</v>
      </c>
      <c r="F58" s="15">
        <v>6.7</v>
      </c>
      <c r="G58" s="15">
        <v>29.04</v>
      </c>
      <c r="H58" s="16">
        <v>144.9</v>
      </c>
      <c r="I58" s="15">
        <v>6.78</v>
      </c>
      <c r="J58" s="15">
        <v>8.1</v>
      </c>
      <c r="K58" s="15">
        <v>34.84</v>
      </c>
      <c r="L58" s="16">
        <v>173</v>
      </c>
      <c r="M58" s="70">
        <v>0.057</v>
      </c>
      <c r="N58" s="70">
        <v>0.015</v>
      </c>
      <c r="O58" s="70">
        <v>0</v>
      </c>
      <c r="P58" s="70">
        <v>0.79</v>
      </c>
      <c r="Q58" s="70">
        <v>0.068</v>
      </c>
      <c r="R58" s="70">
        <v>0.018</v>
      </c>
      <c r="S58" s="70">
        <v>0</v>
      </c>
      <c r="T58" s="70">
        <v>0.95</v>
      </c>
      <c r="U58" s="70">
        <v>0.57</v>
      </c>
      <c r="V58" s="70">
        <v>35.7</v>
      </c>
      <c r="W58" s="70">
        <v>8.1</v>
      </c>
      <c r="X58" s="70">
        <v>0.78</v>
      </c>
      <c r="Y58" s="70">
        <v>0.68</v>
      </c>
      <c r="Z58" s="70">
        <v>42.8</v>
      </c>
      <c r="AA58" s="70">
        <v>9.72</v>
      </c>
      <c r="AB58" s="70">
        <v>0.93</v>
      </c>
    </row>
    <row r="59" spans="1:28" ht="14.25" customHeight="1">
      <c r="A59" s="14">
        <v>507</v>
      </c>
      <c r="B59" s="14" t="s">
        <v>102</v>
      </c>
      <c r="C59" s="14">
        <v>200</v>
      </c>
      <c r="D59" s="14">
        <v>200</v>
      </c>
      <c r="E59" s="15">
        <v>0.5</v>
      </c>
      <c r="F59" s="15">
        <v>0.2</v>
      </c>
      <c r="G59" s="15">
        <v>23.1</v>
      </c>
      <c r="H59" s="16">
        <v>96</v>
      </c>
      <c r="I59" s="15">
        <v>0.5</v>
      </c>
      <c r="J59" s="15">
        <v>0.2</v>
      </c>
      <c r="K59" s="15">
        <v>23.1</v>
      </c>
      <c r="L59" s="16">
        <v>96</v>
      </c>
      <c r="M59" s="70">
        <v>0.02</v>
      </c>
      <c r="N59" s="70">
        <v>4.3</v>
      </c>
      <c r="O59" s="70">
        <v>0</v>
      </c>
      <c r="P59" s="70">
        <v>0.2</v>
      </c>
      <c r="Q59" s="70">
        <v>0.02</v>
      </c>
      <c r="R59" s="70">
        <v>4.3</v>
      </c>
      <c r="S59" s="70">
        <v>0</v>
      </c>
      <c r="T59" s="70">
        <v>0.02</v>
      </c>
      <c r="U59" s="70">
        <v>22</v>
      </c>
      <c r="V59" s="70">
        <v>16</v>
      </c>
      <c r="W59" s="70">
        <v>14</v>
      </c>
      <c r="X59" s="70">
        <v>1.1</v>
      </c>
      <c r="Y59" s="70">
        <v>22</v>
      </c>
      <c r="Z59" s="70">
        <v>16</v>
      </c>
      <c r="AA59" s="70">
        <v>14</v>
      </c>
      <c r="AB59" s="70">
        <v>1.1</v>
      </c>
    </row>
    <row r="60" spans="1:28" ht="12.75">
      <c r="A60" s="14">
        <v>108</v>
      </c>
      <c r="B60" s="14" t="s">
        <v>25</v>
      </c>
      <c r="C60" s="14">
        <v>60</v>
      </c>
      <c r="D60" s="14">
        <v>60</v>
      </c>
      <c r="E60" s="23">
        <v>4.56</v>
      </c>
      <c r="F60" s="23">
        <v>0.48</v>
      </c>
      <c r="G60" s="23">
        <v>29.52</v>
      </c>
      <c r="H60" s="15">
        <v>141</v>
      </c>
      <c r="I60" s="15">
        <v>4.56</v>
      </c>
      <c r="J60" s="15">
        <v>0.48</v>
      </c>
      <c r="K60" s="15">
        <v>29.52</v>
      </c>
      <c r="L60" s="16">
        <v>141</v>
      </c>
      <c r="M60" s="70">
        <v>0.06</v>
      </c>
      <c r="N60" s="70">
        <v>0</v>
      </c>
      <c r="O60" s="70">
        <v>0</v>
      </c>
      <c r="P60" s="70">
        <v>0.6</v>
      </c>
      <c r="Q60" s="70">
        <v>0.06</v>
      </c>
      <c r="R60" s="70">
        <v>0</v>
      </c>
      <c r="S60" s="70">
        <v>0</v>
      </c>
      <c r="T60" s="70">
        <v>0.6</v>
      </c>
      <c r="U60" s="70">
        <v>12</v>
      </c>
      <c r="V60" s="70">
        <v>39</v>
      </c>
      <c r="W60" s="70">
        <v>8.4</v>
      </c>
      <c r="X60" s="70">
        <v>0.6</v>
      </c>
      <c r="Y60" s="70">
        <v>12</v>
      </c>
      <c r="Z60" s="70">
        <v>39</v>
      </c>
      <c r="AA60" s="70">
        <v>8.4</v>
      </c>
      <c r="AB60" s="70">
        <v>0.6</v>
      </c>
    </row>
    <row r="61" spans="1:28" ht="15" customHeight="1">
      <c r="A61" s="14">
        <v>109</v>
      </c>
      <c r="B61" s="14" t="s">
        <v>53</v>
      </c>
      <c r="C61" s="14">
        <v>50</v>
      </c>
      <c r="D61" s="14">
        <v>70</v>
      </c>
      <c r="E61" s="15">
        <v>3.3</v>
      </c>
      <c r="F61" s="15">
        <v>0.6</v>
      </c>
      <c r="G61" s="15">
        <v>16.7</v>
      </c>
      <c r="H61" s="15">
        <v>87</v>
      </c>
      <c r="I61" s="15">
        <v>4.62</v>
      </c>
      <c r="J61" s="15">
        <v>7.3</v>
      </c>
      <c r="K61" s="15">
        <v>23.38</v>
      </c>
      <c r="L61" s="16">
        <v>121</v>
      </c>
      <c r="M61" s="70">
        <v>0.09</v>
      </c>
      <c r="N61" s="70">
        <v>0</v>
      </c>
      <c r="O61" s="70">
        <v>0</v>
      </c>
      <c r="P61" s="70">
        <v>0.7</v>
      </c>
      <c r="Q61" s="70">
        <v>0.12</v>
      </c>
      <c r="R61" s="70">
        <v>0</v>
      </c>
      <c r="S61" s="70">
        <v>0</v>
      </c>
      <c r="T61" s="70">
        <v>0.98</v>
      </c>
      <c r="U61" s="70">
        <v>17.5</v>
      </c>
      <c r="V61" s="70">
        <v>79</v>
      </c>
      <c r="W61" s="70">
        <v>23.5</v>
      </c>
      <c r="X61" s="70">
        <v>1.95</v>
      </c>
      <c r="Y61" s="70">
        <v>24.5</v>
      </c>
      <c r="Z61" s="70">
        <v>110.6</v>
      </c>
      <c r="AA61" s="70">
        <v>32.9</v>
      </c>
      <c r="AB61" s="70">
        <v>2.73</v>
      </c>
    </row>
    <row r="62" spans="1:28" ht="15.75" customHeight="1">
      <c r="A62" s="238" t="s">
        <v>55</v>
      </c>
      <c r="B62" s="238"/>
      <c r="C62" s="238"/>
      <c r="D62" s="238"/>
      <c r="E62" s="58">
        <f aca="true" t="shared" si="8" ref="E62:AB62">SUM(E54:E61)</f>
        <v>30.729999999999997</v>
      </c>
      <c r="F62" s="58">
        <f t="shared" si="8"/>
        <v>29.419999999999998</v>
      </c>
      <c r="G62" s="58">
        <f t="shared" si="8"/>
        <v>119.68</v>
      </c>
      <c r="H62" s="58">
        <f t="shared" si="8"/>
        <v>828.4</v>
      </c>
      <c r="I62" s="58">
        <f t="shared" si="8"/>
        <v>37.93</v>
      </c>
      <c r="J62" s="58">
        <f t="shared" si="8"/>
        <v>44.629999999999995</v>
      </c>
      <c r="K62" s="58">
        <f t="shared" si="8"/>
        <v>138.96</v>
      </c>
      <c r="L62" s="58">
        <f t="shared" si="8"/>
        <v>945.9</v>
      </c>
      <c r="M62" s="58">
        <f t="shared" si="8"/>
        <v>0.3949999999999999</v>
      </c>
      <c r="N62" s="58">
        <f t="shared" si="8"/>
        <v>19.595</v>
      </c>
      <c r="O62" s="58">
        <f t="shared" si="8"/>
        <v>0.082</v>
      </c>
      <c r="P62" s="58">
        <f t="shared" si="8"/>
        <v>4.63</v>
      </c>
      <c r="Q62" s="58">
        <f t="shared" si="8"/>
        <v>0.49300000000000005</v>
      </c>
      <c r="R62" s="58">
        <f t="shared" si="8"/>
        <v>26.448</v>
      </c>
      <c r="S62" s="58">
        <f t="shared" si="8"/>
        <v>0.10900000000000001</v>
      </c>
      <c r="T62" s="58">
        <f t="shared" si="8"/>
        <v>6.219999999999999</v>
      </c>
      <c r="U62" s="58">
        <f t="shared" si="8"/>
        <v>125.77</v>
      </c>
      <c r="V62" s="58">
        <f t="shared" si="8"/>
        <v>333.5</v>
      </c>
      <c r="W62" s="58">
        <f t="shared" si="8"/>
        <v>104.45000000000002</v>
      </c>
      <c r="X62" s="58">
        <f t="shared" si="8"/>
        <v>7.03</v>
      </c>
      <c r="Y62" s="58">
        <f t="shared" si="8"/>
        <v>157.03</v>
      </c>
      <c r="Z62" s="58">
        <f t="shared" si="8"/>
        <v>426.9</v>
      </c>
      <c r="AA62" s="58">
        <f t="shared" si="8"/>
        <v>132.59</v>
      </c>
      <c r="AB62" s="58">
        <f t="shared" si="8"/>
        <v>8.82</v>
      </c>
    </row>
    <row r="63" spans="1:28" ht="15.75" customHeight="1">
      <c r="A63" s="238" t="s">
        <v>56</v>
      </c>
      <c r="B63" s="238"/>
      <c r="C63" s="238"/>
      <c r="D63" s="238"/>
      <c r="E63" s="58">
        <f aca="true" t="shared" si="9" ref="E63:AB63">E62+E52</f>
        <v>48.81999999999999</v>
      </c>
      <c r="F63" s="58">
        <f t="shared" si="9"/>
        <v>44.89</v>
      </c>
      <c r="G63" s="58">
        <f t="shared" si="9"/>
        <v>212.06</v>
      </c>
      <c r="H63" s="58">
        <f t="shared" si="9"/>
        <v>1406.5</v>
      </c>
      <c r="I63" s="58">
        <f t="shared" si="9"/>
        <v>60.67999999999999</v>
      </c>
      <c r="J63" s="58">
        <f t="shared" si="9"/>
        <v>64.38</v>
      </c>
      <c r="K63" s="58">
        <f t="shared" si="9"/>
        <v>244.66000000000003</v>
      </c>
      <c r="L63" s="62">
        <f t="shared" si="9"/>
        <v>1627.4</v>
      </c>
      <c r="M63" s="62">
        <f t="shared" si="9"/>
        <v>0.565</v>
      </c>
      <c r="N63" s="62">
        <f t="shared" si="9"/>
        <v>19.695</v>
      </c>
      <c r="O63" s="62">
        <f t="shared" si="9"/>
        <v>0.182</v>
      </c>
      <c r="P63" s="62">
        <f t="shared" si="9"/>
        <v>5.38</v>
      </c>
      <c r="Q63" s="62">
        <f t="shared" si="9"/>
        <v>0.7130000000000001</v>
      </c>
      <c r="R63" s="62">
        <f t="shared" si="9"/>
        <v>26.578</v>
      </c>
      <c r="S63" s="62">
        <f t="shared" si="9"/>
        <v>0.23900000000000002</v>
      </c>
      <c r="T63" s="62">
        <f t="shared" si="9"/>
        <v>7.119999999999999</v>
      </c>
      <c r="U63" s="62">
        <f t="shared" si="9"/>
        <v>209.76999999999998</v>
      </c>
      <c r="V63" s="62">
        <f t="shared" si="9"/>
        <v>519.5</v>
      </c>
      <c r="W63" s="62">
        <f t="shared" si="9"/>
        <v>141.05</v>
      </c>
      <c r="X63" s="62">
        <f t="shared" si="9"/>
        <v>9.030000000000001</v>
      </c>
      <c r="Y63" s="62">
        <f t="shared" si="9"/>
        <v>264.63</v>
      </c>
      <c r="Z63" s="62">
        <f t="shared" si="9"/>
        <v>671.7</v>
      </c>
      <c r="AA63" s="62">
        <f t="shared" si="9"/>
        <v>180.59</v>
      </c>
      <c r="AB63" s="62">
        <f t="shared" si="9"/>
        <v>11.22</v>
      </c>
    </row>
    <row r="64" spans="1:28" ht="15.75" customHeight="1">
      <c r="A64" s="243" t="s">
        <v>105</v>
      </c>
      <c r="B64" s="243"/>
      <c r="C64" s="243"/>
      <c r="D64" s="243"/>
      <c r="E64" s="243"/>
      <c r="F64" s="243"/>
      <c r="G64" s="243"/>
      <c r="H64" s="243"/>
      <c r="I64" s="243"/>
      <c r="J64" s="243"/>
      <c r="K64" s="243"/>
      <c r="L64" s="24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15" customHeight="1">
      <c r="A65" s="238" t="s">
        <v>16</v>
      </c>
      <c r="B65" s="238"/>
      <c r="C65" s="238"/>
      <c r="D65" s="238"/>
      <c r="E65" s="60"/>
      <c r="F65" s="60"/>
      <c r="G65" s="60"/>
      <c r="H65" s="60"/>
      <c r="I65" s="38"/>
      <c r="J65" s="38"/>
      <c r="K65" s="38"/>
      <c r="L65" s="39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15" customHeight="1">
      <c r="A66" s="14">
        <v>107</v>
      </c>
      <c r="B66" s="14" t="s">
        <v>107</v>
      </c>
      <c r="C66" s="14">
        <v>60</v>
      </c>
      <c r="D66" s="14">
        <v>100</v>
      </c>
      <c r="E66" s="15">
        <v>4.68</v>
      </c>
      <c r="F66" s="15">
        <v>0.06</v>
      </c>
      <c r="G66" s="15">
        <v>1.02</v>
      </c>
      <c r="H66" s="16">
        <v>7.8</v>
      </c>
      <c r="I66" s="15">
        <v>0.8</v>
      </c>
      <c r="J66" s="15">
        <v>0.1</v>
      </c>
      <c r="K66" s="15">
        <v>1.7</v>
      </c>
      <c r="L66" s="15">
        <v>13</v>
      </c>
      <c r="M66" s="70">
        <v>0.012</v>
      </c>
      <c r="N66" s="70">
        <v>3</v>
      </c>
      <c r="O66" s="70">
        <v>0</v>
      </c>
      <c r="P66" s="70">
        <v>0.06</v>
      </c>
      <c r="Q66" s="70">
        <v>0.02</v>
      </c>
      <c r="R66" s="70">
        <v>5</v>
      </c>
      <c r="S66" s="70">
        <v>0</v>
      </c>
      <c r="T66" s="70">
        <v>0.1</v>
      </c>
      <c r="U66" s="70">
        <v>13.8</v>
      </c>
      <c r="V66" s="70">
        <v>14.4</v>
      </c>
      <c r="W66" s="70">
        <v>8.4</v>
      </c>
      <c r="X66" s="70">
        <v>0.36</v>
      </c>
      <c r="Y66" s="70">
        <v>23</v>
      </c>
      <c r="Z66" s="70">
        <v>24</v>
      </c>
      <c r="AA66" s="70">
        <v>14</v>
      </c>
      <c r="AB66" s="70">
        <v>0.6</v>
      </c>
    </row>
    <row r="67" spans="1:28" ht="13.5" customHeight="1">
      <c r="A67" s="28">
        <v>375</v>
      </c>
      <c r="B67" s="203" t="s">
        <v>281</v>
      </c>
      <c r="C67" s="28">
        <v>80</v>
      </c>
      <c r="D67" s="28">
        <v>100</v>
      </c>
      <c r="E67" s="31">
        <v>10.24</v>
      </c>
      <c r="F67" s="31">
        <v>9.1</v>
      </c>
      <c r="G67" s="31">
        <v>9.2</v>
      </c>
      <c r="H67" s="32">
        <v>208</v>
      </c>
      <c r="I67" s="17">
        <v>12.8</v>
      </c>
      <c r="J67" s="17">
        <v>11.4</v>
      </c>
      <c r="K67" s="17">
        <v>11.5</v>
      </c>
      <c r="L67" s="31">
        <v>260</v>
      </c>
      <c r="M67" s="70">
        <v>0.072</v>
      </c>
      <c r="N67" s="70">
        <v>0</v>
      </c>
      <c r="O67" s="70">
        <v>0.032</v>
      </c>
      <c r="P67" s="70">
        <v>0.4</v>
      </c>
      <c r="Q67" s="70">
        <v>0.09</v>
      </c>
      <c r="R67" s="70">
        <v>0</v>
      </c>
      <c r="S67" s="70">
        <v>0.04</v>
      </c>
      <c r="T67" s="70">
        <v>0.5</v>
      </c>
      <c r="U67" s="70">
        <v>31.2</v>
      </c>
      <c r="V67" s="70">
        <v>148</v>
      </c>
      <c r="W67" s="70">
        <v>20.8</v>
      </c>
      <c r="X67" s="70">
        <v>2.24</v>
      </c>
      <c r="Y67" s="70">
        <v>39</v>
      </c>
      <c r="Z67" s="70">
        <v>185</v>
      </c>
      <c r="AA67" s="70">
        <v>26</v>
      </c>
      <c r="AB67" s="70">
        <v>2.8</v>
      </c>
    </row>
    <row r="68" spans="1:28" ht="12.75" customHeight="1">
      <c r="A68" s="14">
        <v>237</v>
      </c>
      <c r="B68" s="14" t="s">
        <v>230</v>
      </c>
      <c r="C68" s="14">
        <v>150</v>
      </c>
      <c r="D68" s="14">
        <v>180</v>
      </c>
      <c r="E68" s="15">
        <v>8.55</v>
      </c>
      <c r="F68" s="15">
        <v>7.84</v>
      </c>
      <c r="G68" s="15">
        <v>37.05</v>
      </c>
      <c r="H68" s="16">
        <v>189</v>
      </c>
      <c r="I68" s="15">
        <v>10.26</v>
      </c>
      <c r="J68" s="15">
        <v>9.4</v>
      </c>
      <c r="K68" s="15">
        <v>44.46</v>
      </c>
      <c r="L68" s="15">
        <v>226</v>
      </c>
      <c r="M68" s="70">
        <v>0.2</v>
      </c>
      <c r="N68" s="70">
        <v>0</v>
      </c>
      <c r="O68" s="70">
        <v>0.077</v>
      </c>
      <c r="P68" s="70">
        <v>0.61</v>
      </c>
      <c r="Q68" s="70">
        <v>0.24</v>
      </c>
      <c r="R68" s="70">
        <v>0</v>
      </c>
      <c r="S68" s="70">
        <v>0.093</v>
      </c>
      <c r="T68" s="70">
        <v>0.73</v>
      </c>
      <c r="U68" s="70">
        <v>14.25</v>
      </c>
      <c r="V68" s="70">
        <v>202.6</v>
      </c>
      <c r="W68" s="70">
        <v>135.3</v>
      </c>
      <c r="X68" s="70">
        <v>4.54</v>
      </c>
      <c r="Y68" s="70">
        <v>17.1</v>
      </c>
      <c r="Z68" s="70">
        <v>243.1</v>
      </c>
      <c r="AA68" s="70">
        <v>162.4</v>
      </c>
      <c r="AB68" s="70">
        <v>5.45</v>
      </c>
    </row>
    <row r="69" spans="1:28" ht="12.75" customHeight="1">
      <c r="A69" s="14">
        <v>494</v>
      </c>
      <c r="B69" s="14" t="s">
        <v>112</v>
      </c>
      <c r="C69" s="14">
        <v>200</v>
      </c>
      <c r="D69" s="14">
        <v>200</v>
      </c>
      <c r="E69" s="15">
        <v>0.1</v>
      </c>
      <c r="F69" s="15">
        <v>0</v>
      </c>
      <c r="G69" s="15">
        <v>15.2</v>
      </c>
      <c r="H69" s="16">
        <v>61</v>
      </c>
      <c r="I69" s="15">
        <v>0.1</v>
      </c>
      <c r="J69" s="15">
        <v>0</v>
      </c>
      <c r="K69" s="15">
        <v>15.2</v>
      </c>
      <c r="L69" s="15">
        <v>61</v>
      </c>
      <c r="M69" s="70">
        <v>0.04</v>
      </c>
      <c r="N69" s="70">
        <v>1.3</v>
      </c>
      <c r="O69" s="70">
        <v>0.01</v>
      </c>
      <c r="P69" s="70">
        <v>0</v>
      </c>
      <c r="Q69" s="70">
        <v>0.04</v>
      </c>
      <c r="R69" s="70">
        <v>1.3</v>
      </c>
      <c r="S69" s="70">
        <v>0.01</v>
      </c>
      <c r="T69" s="70">
        <v>0</v>
      </c>
      <c r="U69" s="70">
        <v>127</v>
      </c>
      <c r="V69" s="70">
        <v>93</v>
      </c>
      <c r="W69" s="70">
        <v>15</v>
      </c>
      <c r="X69" s="70">
        <v>0.4</v>
      </c>
      <c r="Y69" s="70">
        <v>127</v>
      </c>
      <c r="Z69" s="70">
        <v>93</v>
      </c>
      <c r="AA69" s="70">
        <v>15</v>
      </c>
      <c r="AB69" s="70">
        <v>0.4</v>
      </c>
    </row>
    <row r="70" spans="1:28" ht="12.75" customHeight="1">
      <c r="A70" s="14">
        <v>108</v>
      </c>
      <c r="B70" s="14" t="s">
        <v>228</v>
      </c>
      <c r="C70" s="14">
        <v>40</v>
      </c>
      <c r="D70" s="14">
        <v>50</v>
      </c>
      <c r="E70" s="23">
        <v>3.04</v>
      </c>
      <c r="F70" s="23">
        <v>0.32</v>
      </c>
      <c r="G70" s="23">
        <v>19.68</v>
      </c>
      <c r="H70" s="15">
        <v>94</v>
      </c>
      <c r="I70" s="23">
        <v>3.8</v>
      </c>
      <c r="J70" s="23">
        <v>0.4</v>
      </c>
      <c r="K70" s="23">
        <v>24.6</v>
      </c>
      <c r="L70" s="15">
        <v>117.5</v>
      </c>
      <c r="M70" s="70">
        <v>0.05</v>
      </c>
      <c r="N70" s="70">
        <v>0</v>
      </c>
      <c r="O70" s="70">
        <v>0</v>
      </c>
      <c r="P70" s="70">
        <v>0.5</v>
      </c>
      <c r="Q70" s="70">
        <v>0.04</v>
      </c>
      <c r="R70" s="70">
        <v>0</v>
      </c>
      <c r="S70" s="70">
        <v>0</v>
      </c>
      <c r="T70" s="70">
        <v>0.45</v>
      </c>
      <c r="U70" s="70">
        <v>8</v>
      </c>
      <c r="V70" s="70">
        <v>26</v>
      </c>
      <c r="W70" s="70">
        <v>5.6</v>
      </c>
      <c r="X70" s="70">
        <v>0.5</v>
      </c>
      <c r="Y70" s="70">
        <v>10</v>
      </c>
      <c r="Z70" s="70">
        <v>32.5</v>
      </c>
      <c r="AA70" s="70">
        <v>7</v>
      </c>
      <c r="AB70" s="70">
        <v>0.5</v>
      </c>
    </row>
    <row r="71" spans="1:28" ht="15" customHeight="1">
      <c r="A71" s="241" t="s">
        <v>30</v>
      </c>
      <c r="B71" s="241"/>
      <c r="C71" s="241"/>
      <c r="D71" s="241"/>
      <c r="E71" s="10">
        <f aca="true" t="shared" si="10" ref="E71:AB71">SUM(E66:E70)</f>
        <v>26.61</v>
      </c>
      <c r="F71" s="10">
        <f t="shared" si="10"/>
        <v>17.32</v>
      </c>
      <c r="G71" s="10">
        <f t="shared" si="10"/>
        <v>82.15</v>
      </c>
      <c r="H71" s="10">
        <f t="shared" si="10"/>
        <v>559.8</v>
      </c>
      <c r="I71" s="10">
        <f t="shared" si="10"/>
        <v>27.76</v>
      </c>
      <c r="J71" s="10">
        <f t="shared" si="10"/>
        <v>21.299999999999997</v>
      </c>
      <c r="K71" s="10">
        <f t="shared" si="10"/>
        <v>97.46000000000001</v>
      </c>
      <c r="L71" s="10">
        <f t="shared" si="10"/>
        <v>677.5</v>
      </c>
      <c r="M71" s="10">
        <f t="shared" si="10"/>
        <v>0.374</v>
      </c>
      <c r="N71" s="10">
        <f t="shared" si="10"/>
        <v>4.3</v>
      </c>
      <c r="O71" s="10">
        <f t="shared" si="10"/>
        <v>0.119</v>
      </c>
      <c r="P71" s="10">
        <f t="shared" si="10"/>
        <v>1.57</v>
      </c>
      <c r="Q71" s="10">
        <f t="shared" si="10"/>
        <v>0.42999999999999994</v>
      </c>
      <c r="R71" s="10">
        <f t="shared" si="10"/>
        <v>6.3</v>
      </c>
      <c r="S71" s="10">
        <f t="shared" si="10"/>
        <v>0.14300000000000002</v>
      </c>
      <c r="T71" s="10">
        <f t="shared" si="10"/>
        <v>1.78</v>
      </c>
      <c r="U71" s="10">
        <f t="shared" si="10"/>
        <v>194.25</v>
      </c>
      <c r="V71" s="10">
        <f t="shared" si="10"/>
        <v>484</v>
      </c>
      <c r="W71" s="10">
        <f t="shared" si="10"/>
        <v>185.1</v>
      </c>
      <c r="X71" s="10">
        <f t="shared" si="10"/>
        <v>8.040000000000001</v>
      </c>
      <c r="Y71" s="10">
        <f t="shared" si="10"/>
        <v>216.1</v>
      </c>
      <c r="Z71" s="10">
        <f t="shared" si="10"/>
        <v>577.6</v>
      </c>
      <c r="AA71" s="10">
        <f t="shared" si="10"/>
        <v>224.4</v>
      </c>
      <c r="AB71" s="10">
        <f t="shared" si="10"/>
        <v>9.75</v>
      </c>
    </row>
    <row r="72" spans="1:28" ht="13.5" customHeight="1">
      <c r="A72" s="238" t="s">
        <v>31</v>
      </c>
      <c r="B72" s="238"/>
      <c r="C72" s="238"/>
      <c r="D72" s="238"/>
      <c r="E72" s="78"/>
      <c r="F72" s="78"/>
      <c r="G72" s="78"/>
      <c r="H72" s="79"/>
      <c r="I72" s="38"/>
      <c r="J72" s="38"/>
      <c r="K72" s="38"/>
      <c r="L72" s="99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</row>
    <row r="73" spans="1:28" ht="15" customHeight="1">
      <c r="A73" s="14">
        <v>61</v>
      </c>
      <c r="B73" s="14" t="s">
        <v>114</v>
      </c>
      <c r="C73" s="60">
        <v>60</v>
      </c>
      <c r="D73" s="60">
        <v>100</v>
      </c>
      <c r="E73" s="15">
        <v>1.14</v>
      </c>
      <c r="F73" s="15">
        <v>6.06</v>
      </c>
      <c r="G73" s="15">
        <v>3.54</v>
      </c>
      <c r="H73" s="16">
        <v>79.2</v>
      </c>
      <c r="I73" s="15">
        <v>1.9</v>
      </c>
      <c r="J73" s="15">
        <v>10.1</v>
      </c>
      <c r="K73" s="15">
        <v>5.9</v>
      </c>
      <c r="L73" s="16">
        <v>102</v>
      </c>
      <c r="M73" s="70">
        <v>0.042</v>
      </c>
      <c r="N73" s="70">
        <v>2.76</v>
      </c>
      <c r="O73" s="70">
        <v>0</v>
      </c>
      <c r="P73" s="70">
        <v>2.82</v>
      </c>
      <c r="Q73" s="70">
        <v>0.07</v>
      </c>
      <c r="R73" s="70">
        <v>4.6</v>
      </c>
      <c r="S73" s="70">
        <v>0</v>
      </c>
      <c r="T73" s="70">
        <v>4.7</v>
      </c>
      <c r="U73" s="70">
        <v>13.2</v>
      </c>
      <c r="V73" s="70">
        <v>31.8</v>
      </c>
      <c r="W73" s="70">
        <v>16.2</v>
      </c>
      <c r="X73" s="70">
        <v>0.36</v>
      </c>
      <c r="Y73" s="70">
        <v>22</v>
      </c>
      <c r="Z73" s="70">
        <v>53</v>
      </c>
      <c r="AA73" s="70">
        <v>27</v>
      </c>
      <c r="AB73" s="70">
        <v>0.6</v>
      </c>
    </row>
    <row r="74" spans="1:28" ht="12.75" customHeight="1">
      <c r="A74" s="60"/>
      <c r="B74" s="14" t="s">
        <v>115</v>
      </c>
      <c r="C74" s="60"/>
      <c r="D74" s="60"/>
      <c r="E74" s="10"/>
      <c r="F74" s="10"/>
      <c r="G74" s="10"/>
      <c r="H74" s="11"/>
      <c r="I74" s="40"/>
      <c r="J74" s="40"/>
      <c r="K74" s="40"/>
      <c r="L74" s="71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</row>
    <row r="75" spans="1:28" ht="12.75" customHeight="1">
      <c r="A75" s="14">
        <v>154</v>
      </c>
      <c r="B75" s="14" t="s">
        <v>117</v>
      </c>
      <c r="C75" s="14">
        <v>200</v>
      </c>
      <c r="D75" s="14">
        <v>250</v>
      </c>
      <c r="E75" s="15">
        <v>4.64</v>
      </c>
      <c r="F75" s="15">
        <v>6.11</v>
      </c>
      <c r="G75" s="15">
        <v>11.71</v>
      </c>
      <c r="H75" s="16">
        <v>129.35</v>
      </c>
      <c r="I75" s="15">
        <v>5.06</v>
      </c>
      <c r="J75" s="15">
        <v>7.14</v>
      </c>
      <c r="K75" s="15">
        <v>14.62</v>
      </c>
      <c r="L75" s="16">
        <v>137</v>
      </c>
      <c r="M75" s="70">
        <v>0.044</v>
      </c>
      <c r="N75" s="70">
        <v>7.96</v>
      </c>
      <c r="O75" s="70">
        <v>0</v>
      </c>
      <c r="P75" s="70">
        <v>1.94</v>
      </c>
      <c r="Q75" s="70">
        <v>0.055</v>
      </c>
      <c r="R75" s="70">
        <v>9.95</v>
      </c>
      <c r="S75" s="70">
        <v>0</v>
      </c>
      <c r="T75" s="70">
        <v>2.42</v>
      </c>
      <c r="U75" s="70">
        <v>21</v>
      </c>
      <c r="V75" s="70">
        <v>53.6</v>
      </c>
      <c r="W75" s="70">
        <v>15.6</v>
      </c>
      <c r="X75" s="70">
        <v>0.58</v>
      </c>
      <c r="Y75" s="70">
        <v>26.2</v>
      </c>
      <c r="Z75" s="70">
        <v>67</v>
      </c>
      <c r="AA75" s="70">
        <v>19.5</v>
      </c>
      <c r="AB75" s="70">
        <v>0.72</v>
      </c>
    </row>
    <row r="76" spans="1:28" ht="12.75" customHeight="1">
      <c r="A76" s="14">
        <v>343</v>
      </c>
      <c r="B76" s="14" t="s">
        <v>118</v>
      </c>
      <c r="C76" s="14">
        <v>140</v>
      </c>
      <c r="D76" s="14">
        <v>150</v>
      </c>
      <c r="E76" s="15">
        <v>13.3</v>
      </c>
      <c r="F76" s="15">
        <v>7.2</v>
      </c>
      <c r="G76" s="15">
        <v>6.3</v>
      </c>
      <c r="H76" s="16">
        <v>148</v>
      </c>
      <c r="I76" s="15">
        <v>14.25</v>
      </c>
      <c r="J76" s="15">
        <v>7.7</v>
      </c>
      <c r="K76" s="15">
        <v>6.75</v>
      </c>
      <c r="L76" s="16">
        <v>153.2</v>
      </c>
      <c r="M76" s="70">
        <v>0.09</v>
      </c>
      <c r="N76" s="70">
        <v>4.7</v>
      </c>
      <c r="O76" s="70">
        <v>0.01</v>
      </c>
      <c r="P76" s="70">
        <v>4.2</v>
      </c>
      <c r="Q76" s="70">
        <v>0.096</v>
      </c>
      <c r="R76" s="70">
        <v>5.03</v>
      </c>
      <c r="S76" s="70">
        <v>0.01</v>
      </c>
      <c r="T76" s="70">
        <v>4.5</v>
      </c>
      <c r="U76" s="70">
        <v>35</v>
      </c>
      <c r="V76" s="70">
        <v>203</v>
      </c>
      <c r="W76" s="70">
        <v>39</v>
      </c>
      <c r="X76" s="70">
        <v>0.8</v>
      </c>
      <c r="Y76" s="70">
        <v>37.5</v>
      </c>
      <c r="Z76" s="70">
        <v>217.5</v>
      </c>
      <c r="AA76" s="70">
        <v>41.7</v>
      </c>
      <c r="AB76" s="70">
        <v>0.85</v>
      </c>
    </row>
    <row r="77" spans="1:28" ht="13.5" customHeight="1">
      <c r="A77" s="14"/>
      <c r="B77" s="14" t="s">
        <v>119</v>
      </c>
      <c r="C77" s="14"/>
      <c r="D77" s="14"/>
      <c r="E77" s="20"/>
      <c r="F77" s="20"/>
      <c r="G77" s="20"/>
      <c r="H77" s="21"/>
      <c r="I77" s="41"/>
      <c r="J77" s="41"/>
      <c r="K77" s="41"/>
      <c r="L77" s="73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</row>
    <row r="78" spans="1:28" ht="13.5" customHeight="1">
      <c r="A78" s="28">
        <v>426</v>
      </c>
      <c r="B78" s="56" t="s">
        <v>121</v>
      </c>
      <c r="C78" s="56">
        <v>150</v>
      </c>
      <c r="D78" s="56">
        <v>180</v>
      </c>
      <c r="E78" s="31">
        <v>2.85</v>
      </c>
      <c r="F78" s="31">
        <v>7.35</v>
      </c>
      <c r="G78" s="31">
        <v>19.05</v>
      </c>
      <c r="H78" s="32">
        <v>153</v>
      </c>
      <c r="I78" s="31">
        <v>3.42</v>
      </c>
      <c r="J78" s="31">
        <v>8.82</v>
      </c>
      <c r="K78" s="31">
        <v>22.86</v>
      </c>
      <c r="L78" s="32">
        <v>183</v>
      </c>
      <c r="M78" s="70">
        <v>0.15</v>
      </c>
      <c r="N78" s="70">
        <v>20.85</v>
      </c>
      <c r="O78" s="70">
        <v>0.045</v>
      </c>
      <c r="P78" s="70">
        <v>0.15</v>
      </c>
      <c r="Q78" s="70">
        <v>0.18</v>
      </c>
      <c r="R78" s="70">
        <v>25.02</v>
      </c>
      <c r="S78" s="70">
        <v>0.054</v>
      </c>
      <c r="T78" s="70">
        <v>0.18</v>
      </c>
      <c r="U78" s="70">
        <v>16.5</v>
      </c>
      <c r="V78" s="70">
        <v>78</v>
      </c>
      <c r="W78" s="70">
        <v>30</v>
      </c>
      <c r="X78" s="70">
        <v>1.2</v>
      </c>
      <c r="Y78" s="70">
        <v>19.8</v>
      </c>
      <c r="Z78" s="70">
        <v>93.6</v>
      </c>
      <c r="AA78" s="70">
        <v>36</v>
      </c>
      <c r="AB78" s="70">
        <v>1.44</v>
      </c>
    </row>
    <row r="79" spans="1:28" ht="12.75" customHeight="1">
      <c r="A79" s="28">
        <v>511</v>
      </c>
      <c r="B79" s="28" t="s">
        <v>122</v>
      </c>
      <c r="C79" s="28">
        <v>200</v>
      </c>
      <c r="D79" s="28">
        <v>200</v>
      </c>
      <c r="E79" s="31">
        <v>0.3</v>
      </c>
      <c r="F79" s="31">
        <v>0.1</v>
      </c>
      <c r="G79" s="31">
        <v>17.2</v>
      </c>
      <c r="H79" s="32">
        <v>71</v>
      </c>
      <c r="I79" s="31">
        <v>0.3</v>
      </c>
      <c r="J79" s="31">
        <v>0.1</v>
      </c>
      <c r="K79" s="31">
        <v>17.2</v>
      </c>
      <c r="L79" s="32">
        <v>71</v>
      </c>
      <c r="M79" s="70">
        <v>0.01</v>
      </c>
      <c r="N79" s="70">
        <v>24</v>
      </c>
      <c r="O79" s="70">
        <v>0</v>
      </c>
      <c r="P79" s="70">
        <v>0</v>
      </c>
      <c r="Q79" s="70">
        <v>0.01</v>
      </c>
      <c r="R79" s="70">
        <v>24</v>
      </c>
      <c r="S79" s="70">
        <v>0</v>
      </c>
      <c r="T79" s="70">
        <v>0</v>
      </c>
      <c r="U79" s="70">
        <v>11</v>
      </c>
      <c r="V79" s="70">
        <v>10</v>
      </c>
      <c r="W79" s="70">
        <v>9</v>
      </c>
      <c r="X79" s="70">
        <v>0.4</v>
      </c>
      <c r="Y79" s="70">
        <v>11</v>
      </c>
      <c r="Z79" s="70">
        <v>10</v>
      </c>
      <c r="AA79" s="70">
        <v>9</v>
      </c>
      <c r="AB79" s="70">
        <v>0.4</v>
      </c>
    </row>
    <row r="80" spans="1:28" ht="14.25" customHeight="1">
      <c r="A80" s="28">
        <v>108</v>
      </c>
      <c r="B80" s="28" t="s">
        <v>25</v>
      </c>
      <c r="C80" s="28">
        <v>60</v>
      </c>
      <c r="D80" s="28">
        <v>70</v>
      </c>
      <c r="E80" s="31">
        <v>4.56</v>
      </c>
      <c r="F80" s="31">
        <v>0.48</v>
      </c>
      <c r="G80" s="31">
        <v>29.52</v>
      </c>
      <c r="H80" s="31">
        <v>141</v>
      </c>
      <c r="I80" s="31">
        <v>5.32</v>
      </c>
      <c r="J80" s="31">
        <v>0.56</v>
      </c>
      <c r="K80" s="31">
        <v>34.44</v>
      </c>
      <c r="L80" s="32">
        <v>164.5</v>
      </c>
      <c r="M80" s="70">
        <v>0.05</v>
      </c>
      <c r="N80" s="70">
        <v>0</v>
      </c>
      <c r="O80" s="70">
        <v>0</v>
      </c>
      <c r="P80" s="70">
        <v>0.5</v>
      </c>
      <c r="Q80" s="70">
        <v>0.06</v>
      </c>
      <c r="R80" s="70">
        <v>0</v>
      </c>
      <c r="S80" s="70">
        <v>0</v>
      </c>
      <c r="T80" s="70">
        <v>0.6</v>
      </c>
      <c r="U80" s="70">
        <v>10</v>
      </c>
      <c r="V80" s="70">
        <v>32.5</v>
      </c>
      <c r="W80" s="70">
        <v>7</v>
      </c>
      <c r="X80" s="70">
        <v>0.5</v>
      </c>
      <c r="Y80" s="70">
        <v>12</v>
      </c>
      <c r="Z80" s="70">
        <v>39</v>
      </c>
      <c r="AA80" s="70">
        <v>8.4</v>
      </c>
      <c r="AB80" s="70">
        <v>0.6</v>
      </c>
    </row>
    <row r="81" spans="1:28" ht="12.75" customHeight="1">
      <c r="A81" s="28">
        <v>109</v>
      </c>
      <c r="B81" s="28" t="s">
        <v>53</v>
      </c>
      <c r="C81" s="28">
        <v>50</v>
      </c>
      <c r="D81" s="28">
        <v>70</v>
      </c>
      <c r="E81" s="31">
        <v>3.3</v>
      </c>
      <c r="F81" s="31">
        <v>0.6</v>
      </c>
      <c r="G81" s="31">
        <v>16.7</v>
      </c>
      <c r="H81" s="31">
        <v>87</v>
      </c>
      <c r="I81" s="31">
        <v>4.62</v>
      </c>
      <c r="J81" s="31">
        <v>7.3</v>
      </c>
      <c r="K81" s="31">
        <v>23.38</v>
      </c>
      <c r="L81" s="32">
        <v>121.8</v>
      </c>
      <c r="M81" s="70">
        <v>0.09</v>
      </c>
      <c r="N81" s="70">
        <v>0</v>
      </c>
      <c r="O81" s="70">
        <v>0</v>
      </c>
      <c r="P81" s="70">
        <v>0.7</v>
      </c>
      <c r="Q81" s="70">
        <v>0.12</v>
      </c>
      <c r="R81" s="70">
        <v>0</v>
      </c>
      <c r="S81" s="70">
        <v>0</v>
      </c>
      <c r="T81" s="70">
        <v>0.98</v>
      </c>
      <c r="U81" s="70">
        <v>17.5</v>
      </c>
      <c r="V81" s="70">
        <v>79</v>
      </c>
      <c r="W81" s="70">
        <v>23.5</v>
      </c>
      <c r="X81" s="70">
        <v>1.95</v>
      </c>
      <c r="Y81" s="70">
        <v>24.5</v>
      </c>
      <c r="Z81" s="70">
        <v>110.6</v>
      </c>
      <c r="AA81" s="70">
        <v>32.9</v>
      </c>
      <c r="AB81" s="70">
        <v>2.73</v>
      </c>
    </row>
    <row r="82" spans="1:28" ht="12.75" customHeight="1">
      <c r="A82" s="245" t="s">
        <v>55</v>
      </c>
      <c r="B82" s="245"/>
      <c r="C82" s="245"/>
      <c r="D82" s="245"/>
      <c r="E82" s="58">
        <f aca="true" t="shared" si="11" ref="E82:AB82">SUM(E73:E81)</f>
        <v>30.09</v>
      </c>
      <c r="F82" s="58">
        <f t="shared" si="11"/>
        <v>27.900000000000002</v>
      </c>
      <c r="G82" s="58">
        <f t="shared" si="11"/>
        <v>104.02</v>
      </c>
      <c r="H82" s="58">
        <f t="shared" si="11"/>
        <v>808.55</v>
      </c>
      <c r="I82" s="58">
        <f t="shared" si="11"/>
        <v>34.870000000000005</v>
      </c>
      <c r="J82" s="58">
        <f t="shared" si="11"/>
        <v>41.72</v>
      </c>
      <c r="K82" s="58">
        <f t="shared" si="11"/>
        <v>125.14999999999999</v>
      </c>
      <c r="L82" s="62">
        <f t="shared" si="11"/>
        <v>932.5</v>
      </c>
      <c r="M82" s="62">
        <f t="shared" si="11"/>
        <v>0.476</v>
      </c>
      <c r="N82" s="62">
        <f t="shared" si="11"/>
        <v>60.269999999999996</v>
      </c>
      <c r="O82" s="62">
        <f t="shared" si="11"/>
        <v>0.055</v>
      </c>
      <c r="P82" s="62">
        <f t="shared" si="11"/>
        <v>10.31</v>
      </c>
      <c r="Q82" s="62">
        <f t="shared" si="11"/>
        <v>0.591</v>
      </c>
      <c r="R82" s="62">
        <f t="shared" si="11"/>
        <v>68.6</v>
      </c>
      <c r="S82" s="62">
        <f t="shared" si="11"/>
        <v>0.064</v>
      </c>
      <c r="T82" s="62">
        <f t="shared" si="11"/>
        <v>13.38</v>
      </c>
      <c r="U82" s="62">
        <f t="shared" si="11"/>
        <v>124.2</v>
      </c>
      <c r="V82" s="62">
        <f t="shared" si="11"/>
        <v>487.9</v>
      </c>
      <c r="W82" s="62">
        <f t="shared" si="11"/>
        <v>140.3</v>
      </c>
      <c r="X82" s="62">
        <f t="shared" si="11"/>
        <v>5.79</v>
      </c>
      <c r="Y82" s="62">
        <f t="shared" si="11"/>
        <v>153</v>
      </c>
      <c r="Z82" s="62">
        <f t="shared" si="11"/>
        <v>590.7</v>
      </c>
      <c r="AA82" s="62">
        <f t="shared" si="11"/>
        <v>174.5</v>
      </c>
      <c r="AB82" s="58">
        <f t="shared" si="11"/>
        <v>7.34</v>
      </c>
    </row>
    <row r="83" spans="1:28" ht="14.25" customHeight="1">
      <c r="A83" s="246" t="s">
        <v>56</v>
      </c>
      <c r="B83" s="246"/>
      <c r="C83" s="246"/>
      <c r="D83" s="246"/>
      <c r="E83" s="63">
        <f aca="true" t="shared" si="12" ref="E83:AB83">E82+E71</f>
        <v>56.7</v>
      </c>
      <c r="F83" s="63">
        <f t="shared" si="12"/>
        <v>45.22</v>
      </c>
      <c r="G83" s="63">
        <f t="shared" si="12"/>
        <v>186.17000000000002</v>
      </c>
      <c r="H83" s="63">
        <f t="shared" si="12"/>
        <v>1368.35</v>
      </c>
      <c r="I83" s="63">
        <f t="shared" si="12"/>
        <v>62.63000000000001</v>
      </c>
      <c r="J83" s="63">
        <f t="shared" si="12"/>
        <v>63.019999999999996</v>
      </c>
      <c r="K83" s="63">
        <f t="shared" si="12"/>
        <v>222.61</v>
      </c>
      <c r="L83" s="64">
        <f t="shared" si="12"/>
        <v>1610</v>
      </c>
      <c r="M83" s="64">
        <f t="shared" si="12"/>
        <v>0.85</v>
      </c>
      <c r="N83" s="64">
        <f t="shared" si="12"/>
        <v>64.57</v>
      </c>
      <c r="O83" s="64">
        <f t="shared" si="12"/>
        <v>0.174</v>
      </c>
      <c r="P83" s="64">
        <f t="shared" si="12"/>
        <v>11.88</v>
      </c>
      <c r="Q83" s="64">
        <f t="shared" si="12"/>
        <v>1.021</v>
      </c>
      <c r="R83" s="64">
        <f t="shared" si="12"/>
        <v>74.89999999999999</v>
      </c>
      <c r="S83" s="64">
        <f t="shared" si="12"/>
        <v>0.20700000000000002</v>
      </c>
      <c r="T83" s="64">
        <f t="shared" si="12"/>
        <v>15.16</v>
      </c>
      <c r="U83" s="64">
        <f t="shared" si="12"/>
        <v>318.45</v>
      </c>
      <c r="V83" s="64">
        <f t="shared" si="12"/>
        <v>971.9</v>
      </c>
      <c r="W83" s="64">
        <f t="shared" si="12"/>
        <v>325.4</v>
      </c>
      <c r="X83" s="64">
        <f t="shared" si="12"/>
        <v>13.830000000000002</v>
      </c>
      <c r="Y83" s="64">
        <f t="shared" si="12"/>
        <v>369.1</v>
      </c>
      <c r="Z83" s="64">
        <f t="shared" si="12"/>
        <v>1168.3000000000002</v>
      </c>
      <c r="AA83" s="64">
        <f t="shared" si="12"/>
        <v>398.9</v>
      </c>
      <c r="AB83" s="63">
        <f t="shared" si="12"/>
        <v>17.09</v>
      </c>
    </row>
    <row r="84" spans="1:28" ht="13.5" customHeight="1">
      <c r="A84" s="247" t="s">
        <v>124</v>
      </c>
      <c r="B84" s="247"/>
      <c r="C84" s="247"/>
      <c r="D84" s="247"/>
      <c r="E84" s="247"/>
      <c r="F84" s="247"/>
      <c r="G84" s="247"/>
      <c r="H84" s="247"/>
      <c r="I84" s="247"/>
      <c r="J84" s="247"/>
      <c r="K84" s="247"/>
      <c r="L84" s="24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4.25" customHeight="1">
      <c r="A85" s="248" t="s">
        <v>16</v>
      </c>
      <c r="B85" s="248"/>
      <c r="C85" s="248"/>
      <c r="D85" s="248"/>
      <c r="E85" s="65"/>
      <c r="F85" s="65"/>
      <c r="G85" s="65"/>
      <c r="H85" s="65"/>
      <c r="I85" s="38"/>
      <c r="J85" s="38"/>
      <c r="K85" s="38"/>
      <c r="L85" s="39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3.5" customHeight="1">
      <c r="A86" s="56">
        <v>19</v>
      </c>
      <c r="B86" s="14" t="s">
        <v>125</v>
      </c>
      <c r="C86" s="14">
        <v>60</v>
      </c>
      <c r="D86" s="14">
        <v>100</v>
      </c>
      <c r="E86" s="15">
        <v>0.54</v>
      </c>
      <c r="F86" s="15">
        <v>3.06</v>
      </c>
      <c r="G86" s="15">
        <v>2.16</v>
      </c>
      <c r="H86" s="15">
        <v>38.4</v>
      </c>
      <c r="I86" s="15">
        <v>0.9</v>
      </c>
      <c r="J86" s="15">
        <v>5.1</v>
      </c>
      <c r="K86" s="15">
        <v>3.6</v>
      </c>
      <c r="L86" s="16">
        <v>64</v>
      </c>
      <c r="M86" s="70">
        <v>0.024</v>
      </c>
      <c r="N86" s="70">
        <v>8.46</v>
      </c>
      <c r="O86" s="70">
        <v>0</v>
      </c>
      <c r="P86" s="100">
        <v>1.56</v>
      </c>
      <c r="Q86" s="70">
        <v>0.04</v>
      </c>
      <c r="R86" s="70">
        <v>14.1</v>
      </c>
      <c r="S86" s="70">
        <v>0</v>
      </c>
      <c r="T86" s="70">
        <v>2.6</v>
      </c>
      <c r="U86" s="70">
        <v>10.2</v>
      </c>
      <c r="V86" s="70">
        <v>19.2</v>
      </c>
      <c r="W86" s="70">
        <v>9.6</v>
      </c>
      <c r="X86" s="70">
        <v>0.42</v>
      </c>
      <c r="Y86" s="70">
        <v>17</v>
      </c>
      <c r="Z86" s="70">
        <v>32</v>
      </c>
      <c r="AA86" s="70">
        <v>16</v>
      </c>
      <c r="AB86" s="70">
        <v>0.7</v>
      </c>
    </row>
    <row r="87" spans="1:28" ht="12.75" customHeight="1">
      <c r="A87" s="59"/>
      <c r="B87" s="14" t="s">
        <v>126</v>
      </c>
      <c r="C87" s="22"/>
      <c r="D87" s="22"/>
      <c r="E87" s="15"/>
      <c r="F87" s="15"/>
      <c r="G87" s="15"/>
      <c r="H87" s="15"/>
      <c r="I87" s="15"/>
      <c r="J87" s="15"/>
      <c r="K87" s="15"/>
      <c r="L87" s="16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</row>
    <row r="88" spans="1:28" ht="13.5" customHeight="1">
      <c r="A88" s="14">
        <v>301</v>
      </c>
      <c r="B88" s="56" t="s">
        <v>127</v>
      </c>
      <c r="C88" s="56">
        <v>150</v>
      </c>
      <c r="D88" s="56">
        <v>200</v>
      </c>
      <c r="E88" s="15">
        <v>12.9</v>
      </c>
      <c r="F88" s="15">
        <v>20</v>
      </c>
      <c r="G88" s="15">
        <v>3.46</v>
      </c>
      <c r="H88" s="16">
        <v>244.6</v>
      </c>
      <c r="I88" s="15">
        <v>17.2</v>
      </c>
      <c r="J88" s="15">
        <v>26.7</v>
      </c>
      <c r="K88" s="15">
        <v>4.61</v>
      </c>
      <c r="L88" s="16">
        <v>293.5</v>
      </c>
      <c r="M88" s="70">
        <v>0.092</v>
      </c>
      <c r="N88" s="70">
        <v>0.46</v>
      </c>
      <c r="O88" s="70">
        <v>0.3</v>
      </c>
      <c r="P88" s="70">
        <v>0.69</v>
      </c>
      <c r="Q88" s="70">
        <v>0.12</v>
      </c>
      <c r="R88" s="70">
        <v>0.61</v>
      </c>
      <c r="S88" s="70">
        <v>0.4</v>
      </c>
      <c r="T88" s="70">
        <v>0.92</v>
      </c>
      <c r="U88" s="70">
        <v>122.3</v>
      </c>
      <c r="V88" s="70">
        <v>230.7</v>
      </c>
      <c r="W88" s="70">
        <v>18.46</v>
      </c>
      <c r="X88" s="70">
        <v>2.3</v>
      </c>
      <c r="Y88" s="70">
        <v>163</v>
      </c>
      <c r="Z88" s="70">
        <v>307.6</v>
      </c>
      <c r="AA88" s="70">
        <v>24.6</v>
      </c>
      <c r="AB88" s="70">
        <v>3.07</v>
      </c>
    </row>
    <row r="89" spans="1:28" ht="12" customHeight="1">
      <c r="A89" s="14">
        <v>496</v>
      </c>
      <c r="B89" s="14" t="s">
        <v>23</v>
      </c>
      <c r="C89" s="14">
        <v>200</v>
      </c>
      <c r="D89" s="14">
        <v>200</v>
      </c>
      <c r="E89" s="15">
        <v>3.6</v>
      </c>
      <c r="F89" s="15">
        <v>3.3</v>
      </c>
      <c r="G89" s="15">
        <v>25</v>
      </c>
      <c r="H89" s="16">
        <v>144</v>
      </c>
      <c r="I89" s="15">
        <v>3.6</v>
      </c>
      <c r="J89" s="15">
        <v>3.3</v>
      </c>
      <c r="K89" s="15">
        <v>25</v>
      </c>
      <c r="L89" s="16">
        <v>144</v>
      </c>
      <c r="M89" s="8">
        <v>0.04</v>
      </c>
      <c r="N89" s="8">
        <v>1.3</v>
      </c>
      <c r="O89" s="8">
        <v>0.02</v>
      </c>
      <c r="P89" s="8">
        <v>0</v>
      </c>
      <c r="Q89" s="8">
        <v>0.04</v>
      </c>
      <c r="R89" s="8">
        <v>1.3</v>
      </c>
      <c r="S89" s="8">
        <v>0.02</v>
      </c>
      <c r="T89" s="8">
        <v>0</v>
      </c>
      <c r="U89" s="8">
        <v>124</v>
      </c>
      <c r="V89" s="8">
        <v>110</v>
      </c>
      <c r="W89" s="8">
        <v>27</v>
      </c>
      <c r="X89" s="8">
        <v>0.8</v>
      </c>
      <c r="Y89" s="8">
        <v>124</v>
      </c>
      <c r="Z89" s="8">
        <v>110</v>
      </c>
      <c r="AA89" s="8">
        <v>27</v>
      </c>
      <c r="AB89" s="8">
        <v>0.8</v>
      </c>
    </row>
    <row r="90" spans="1:28" ht="12.75" customHeight="1">
      <c r="A90" s="14">
        <v>108</v>
      </c>
      <c r="B90" s="14" t="s">
        <v>231</v>
      </c>
      <c r="C90" s="14">
        <v>40</v>
      </c>
      <c r="D90" s="14">
        <v>40</v>
      </c>
      <c r="E90" s="23">
        <v>3.04</v>
      </c>
      <c r="F90" s="23">
        <v>0.32</v>
      </c>
      <c r="G90" s="23">
        <v>19.68</v>
      </c>
      <c r="H90" s="15">
        <v>94</v>
      </c>
      <c r="I90" s="23">
        <v>3.04</v>
      </c>
      <c r="J90" s="23">
        <v>0.32</v>
      </c>
      <c r="K90" s="23">
        <v>19.68</v>
      </c>
      <c r="L90" s="16">
        <v>94</v>
      </c>
      <c r="M90" s="70">
        <v>0.04</v>
      </c>
      <c r="N90" s="70">
        <v>0</v>
      </c>
      <c r="O90" s="70">
        <v>0</v>
      </c>
      <c r="P90" s="70">
        <v>0.45</v>
      </c>
      <c r="Q90" s="70">
        <v>0.04</v>
      </c>
      <c r="R90" s="70">
        <v>0</v>
      </c>
      <c r="S90" s="70">
        <v>0</v>
      </c>
      <c r="T90" s="70">
        <v>0.45</v>
      </c>
      <c r="U90" s="70">
        <v>8</v>
      </c>
      <c r="V90" s="70">
        <v>26</v>
      </c>
      <c r="W90" s="70">
        <v>5.6</v>
      </c>
      <c r="X90" s="70">
        <v>0.5</v>
      </c>
      <c r="Y90" s="70">
        <v>8</v>
      </c>
      <c r="Z90" s="70">
        <v>26</v>
      </c>
      <c r="AA90" s="70">
        <v>5.6</v>
      </c>
      <c r="AB90" s="70">
        <v>0.5</v>
      </c>
    </row>
    <row r="91" spans="1:28" ht="12.75" customHeight="1">
      <c r="A91" s="66">
        <v>101</v>
      </c>
      <c r="B91" s="28" t="s">
        <v>269</v>
      </c>
      <c r="C91" s="24" t="s">
        <v>28</v>
      </c>
      <c r="D91" s="14">
        <v>10</v>
      </c>
      <c r="E91" s="15">
        <v>0.05</v>
      </c>
      <c r="F91" s="15">
        <v>8.25</v>
      </c>
      <c r="G91" s="15">
        <v>0.08</v>
      </c>
      <c r="H91" s="16">
        <v>74.8</v>
      </c>
      <c r="I91" s="15">
        <v>0.05</v>
      </c>
      <c r="J91" s="15">
        <v>8.25</v>
      </c>
      <c r="K91" s="15">
        <v>0.08</v>
      </c>
      <c r="L91" s="16">
        <v>74.8</v>
      </c>
      <c r="M91" s="70">
        <v>0</v>
      </c>
      <c r="N91" s="70">
        <v>0</v>
      </c>
      <c r="O91" s="70">
        <v>0.05</v>
      </c>
      <c r="P91" s="70">
        <v>0.1</v>
      </c>
      <c r="Q91" s="70">
        <v>0</v>
      </c>
      <c r="R91" s="70">
        <v>0</v>
      </c>
      <c r="S91" s="70">
        <v>0.05</v>
      </c>
      <c r="T91" s="70">
        <v>1</v>
      </c>
      <c r="U91" s="70">
        <v>1.2</v>
      </c>
      <c r="V91" s="70">
        <v>1.9</v>
      </c>
      <c r="W91" s="70">
        <v>0</v>
      </c>
      <c r="X91" s="70">
        <v>0.02</v>
      </c>
      <c r="Y91" s="70">
        <v>1.2</v>
      </c>
      <c r="Z91" s="70">
        <v>1.9</v>
      </c>
      <c r="AA91" s="70">
        <v>0</v>
      </c>
      <c r="AB91" s="70">
        <v>0.02</v>
      </c>
    </row>
    <row r="92" spans="1:28" ht="14.25" customHeight="1">
      <c r="A92" s="241" t="s">
        <v>30</v>
      </c>
      <c r="B92" s="241"/>
      <c r="C92" s="241"/>
      <c r="D92" s="241"/>
      <c r="E92" s="10">
        <f aca="true" t="shared" si="13" ref="E92:AB92">SUM(E86:E91)</f>
        <v>20.130000000000003</v>
      </c>
      <c r="F92" s="10">
        <f t="shared" si="13"/>
        <v>34.93</v>
      </c>
      <c r="G92" s="10">
        <f t="shared" si="13"/>
        <v>50.379999999999995</v>
      </c>
      <c r="H92" s="10">
        <f t="shared" si="13"/>
        <v>595.8</v>
      </c>
      <c r="I92" s="10">
        <f t="shared" si="13"/>
        <v>24.79</v>
      </c>
      <c r="J92" s="10">
        <f t="shared" si="13"/>
        <v>43.669999999999995</v>
      </c>
      <c r="K92" s="10">
        <f t="shared" si="13"/>
        <v>52.97</v>
      </c>
      <c r="L92" s="10">
        <f t="shared" si="13"/>
        <v>670.3</v>
      </c>
      <c r="M92" s="101">
        <f t="shared" si="13"/>
        <v>0.196</v>
      </c>
      <c r="N92" s="101">
        <f t="shared" si="13"/>
        <v>10.220000000000002</v>
      </c>
      <c r="O92" s="101">
        <f t="shared" si="13"/>
        <v>0.37</v>
      </c>
      <c r="P92" s="101">
        <f t="shared" si="13"/>
        <v>2.8000000000000003</v>
      </c>
      <c r="Q92" s="101">
        <f t="shared" si="13"/>
        <v>0.24000000000000002</v>
      </c>
      <c r="R92" s="101">
        <f t="shared" si="13"/>
        <v>16.009999999999998</v>
      </c>
      <c r="S92" s="101">
        <f t="shared" si="13"/>
        <v>0.47000000000000003</v>
      </c>
      <c r="T92" s="101">
        <f t="shared" si="13"/>
        <v>4.970000000000001</v>
      </c>
      <c r="U92" s="101">
        <f t="shared" si="13"/>
        <v>265.7</v>
      </c>
      <c r="V92" s="101">
        <f t="shared" si="13"/>
        <v>387.79999999999995</v>
      </c>
      <c r="W92" s="101">
        <f t="shared" si="13"/>
        <v>60.660000000000004</v>
      </c>
      <c r="X92" s="101">
        <f t="shared" si="13"/>
        <v>4.039999999999999</v>
      </c>
      <c r="Y92" s="101">
        <f t="shared" si="13"/>
        <v>313.2</v>
      </c>
      <c r="Z92" s="101">
        <f t="shared" si="13"/>
        <v>477.5</v>
      </c>
      <c r="AA92" s="101">
        <f t="shared" si="13"/>
        <v>73.19999999999999</v>
      </c>
      <c r="AB92" s="101">
        <f t="shared" si="13"/>
        <v>5.089999999999999</v>
      </c>
    </row>
    <row r="93" spans="1:28" ht="12.75" customHeight="1">
      <c r="A93" s="244" t="s">
        <v>31</v>
      </c>
      <c r="B93" s="244"/>
      <c r="C93" s="244"/>
      <c r="D93" s="244"/>
      <c r="E93" s="101"/>
      <c r="F93" s="101"/>
      <c r="G93" s="101"/>
      <c r="H93" s="102"/>
      <c r="I93" s="38"/>
      <c r="J93" s="38"/>
      <c r="K93" s="38"/>
      <c r="L93" s="39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15.75" customHeight="1">
      <c r="A94" s="14">
        <v>66</v>
      </c>
      <c r="B94" s="14" t="s">
        <v>129</v>
      </c>
      <c r="C94" s="14">
        <v>60</v>
      </c>
      <c r="D94" s="14">
        <v>100</v>
      </c>
      <c r="E94" s="15">
        <v>1.02</v>
      </c>
      <c r="F94" s="15">
        <v>3.18</v>
      </c>
      <c r="G94" s="15">
        <v>6.36</v>
      </c>
      <c r="H94" s="16">
        <v>57.6</v>
      </c>
      <c r="I94" s="15">
        <v>1.7</v>
      </c>
      <c r="J94" s="15">
        <v>5.3</v>
      </c>
      <c r="K94" s="15">
        <v>10.6</v>
      </c>
      <c r="L94" s="15">
        <v>96</v>
      </c>
      <c r="M94" s="70">
        <v>0.048</v>
      </c>
      <c r="N94" s="70">
        <v>7.86</v>
      </c>
      <c r="O94" s="70">
        <v>0</v>
      </c>
      <c r="P94" s="70">
        <v>1.44</v>
      </c>
      <c r="Q94" s="70">
        <v>0.08</v>
      </c>
      <c r="R94" s="70">
        <v>13.1</v>
      </c>
      <c r="S94" s="70">
        <v>0</v>
      </c>
      <c r="T94" s="70">
        <v>2.4</v>
      </c>
      <c r="U94" s="70">
        <v>11.4</v>
      </c>
      <c r="V94" s="70">
        <v>29.4</v>
      </c>
      <c r="W94" s="70">
        <v>12.6</v>
      </c>
      <c r="X94" s="70">
        <v>0.42</v>
      </c>
      <c r="Y94" s="70">
        <v>19</v>
      </c>
      <c r="Z94" s="70">
        <v>49</v>
      </c>
      <c r="AA94" s="70">
        <v>21</v>
      </c>
      <c r="AB94" s="70">
        <v>0.7</v>
      </c>
    </row>
    <row r="95" spans="1:28" ht="14.25" customHeight="1">
      <c r="A95" s="27"/>
      <c r="B95" s="14" t="s">
        <v>130</v>
      </c>
      <c r="C95" s="27"/>
      <c r="D95" s="14"/>
      <c r="E95" s="15"/>
      <c r="F95" s="15"/>
      <c r="G95" s="15"/>
      <c r="H95" s="16"/>
      <c r="I95" s="18"/>
      <c r="J95" s="18"/>
      <c r="K95" s="18"/>
      <c r="L95" s="4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</row>
    <row r="96" spans="1:28" ht="15" customHeight="1">
      <c r="A96" s="14">
        <v>142</v>
      </c>
      <c r="B96" s="14" t="s">
        <v>132</v>
      </c>
      <c r="C96" s="14">
        <v>200</v>
      </c>
      <c r="D96" s="14">
        <v>250</v>
      </c>
      <c r="E96" s="15">
        <v>1.4</v>
      </c>
      <c r="F96" s="15">
        <v>3.98</v>
      </c>
      <c r="G96" s="15">
        <v>6.82</v>
      </c>
      <c r="H96" s="16">
        <v>66.4</v>
      </c>
      <c r="I96" s="15">
        <v>1.75</v>
      </c>
      <c r="J96" s="15">
        <v>4.95</v>
      </c>
      <c r="K96" s="15">
        <v>8.52</v>
      </c>
      <c r="L96" s="15">
        <v>80.3</v>
      </c>
      <c r="M96" s="70">
        <v>0.33</v>
      </c>
      <c r="N96" s="70">
        <v>14.78</v>
      </c>
      <c r="O96" s="70">
        <v>0</v>
      </c>
      <c r="P96" s="70">
        <v>1.9</v>
      </c>
      <c r="Q96" s="70">
        <v>0.41</v>
      </c>
      <c r="R96" s="70">
        <v>36.9</v>
      </c>
      <c r="S96" s="70">
        <v>0</v>
      </c>
      <c r="T96" s="70">
        <v>2.37</v>
      </c>
      <c r="U96" s="70">
        <v>27.2</v>
      </c>
      <c r="V96" s="70">
        <v>38</v>
      </c>
      <c r="W96" s="70">
        <v>17.2</v>
      </c>
      <c r="X96" s="70">
        <v>0.64</v>
      </c>
      <c r="Y96" s="70">
        <v>34</v>
      </c>
      <c r="Z96" s="70">
        <v>47.5</v>
      </c>
      <c r="AA96" s="70">
        <v>21.5</v>
      </c>
      <c r="AB96" s="70">
        <v>0.8</v>
      </c>
    </row>
    <row r="97" spans="1:28" ht="15" customHeight="1">
      <c r="A97" s="14"/>
      <c r="B97" s="14" t="s">
        <v>133</v>
      </c>
      <c r="C97" s="14"/>
      <c r="D97" s="14"/>
      <c r="E97" s="15"/>
      <c r="F97" s="15"/>
      <c r="G97" s="15"/>
      <c r="H97" s="16"/>
      <c r="I97" s="18"/>
      <c r="J97" s="18"/>
      <c r="K97" s="18"/>
      <c r="L97" s="4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</row>
    <row r="98" spans="1:28" ht="15" customHeight="1">
      <c r="A98" s="28">
        <v>381</v>
      </c>
      <c r="B98" s="14" t="s">
        <v>275</v>
      </c>
      <c r="C98" s="28">
        <v>80</v>
      </c>
      <c r="D98" s="28">
        <v>100</v>
      </c>
      <c r="E98" s="31">
        <v>12.16</v>
      </c>
      <c r="F98" s="31">
        <v>13.92</v>
      </c>
      <c r="G98" s="31">
        <v>1.84</v>
      </c>
      <c r="H98" s="32">
        <v>181.6</v>
      </c>
      <c r="I98" s="15">
        <v>15.2</v>
      </c>
      <c r="J98" s="15">
        <v>17.4</v>
      </c>
      <c r="K98" s="15">
        <v>2.3</v>
      </c>
      <c r="L98" s="31">
        <v>227</v>
      </c>
      <c r="M98" s="70">
        <v>0.072</v>
      </c>
      <c r="N98" s="70">
        <v>0</v>
      </c>
      <c r="O98" s="70">
        <v>0.032</v>
      </c>
      <c r="P98" s="70">
        <v>0.4</v>
      </c>
      <c r="Q98" s="70">
        <v>0.09</v>
      </c>
      <c r="R98" s="70">
        <v>0</v>
      </c>
      <c r="S98" s="70">
        <v>0.04</v>
      </c>
      <c r="T98" s="70">
        <v>0.5</v>
      </c>
      <c r="U98" s="70">
        <v>31.2</v>
      </c>
      <c r="V98" s="70">
        <v>148</v>
      </c>
      <c r="W98" s="70">
        <v>20.8</v>
      </c>
      <c r="X98" s="70">
        <v>2.24</v>
      </c>
      <c r="Y98" s="70">
        <v>39</v>
      </c>
      <c r="Z98" s="70">
        <v>185</v>
      </c>
      <c r="AA98" s="70">
        <v>26</v>
      </c>
      <c r="AB98" s="70">
        <v>2.8</v>
      </c>
    </row>
    <row r="99" spans="1:28" ht="15" customHeight="1">
      <c r="A99" s="14">
        <v>418</v>
      </c>
      <c r="B99" s="14" t="s">
        <v>136</v>
      </c>
      <c r="C99" s="14">
        <v>150</v>
      </c>
      <c r="D99" s="14">
        <v>180</v>
      </c>
      <c r="E99" s="15">
        <v>14.62</v>
      </c>
      <c r="F99" s="15">
        <v>0</v>
      </c>
      <c r="G99" s="15">
        <v>29.1</v>
      </c>
      <c r="H99" s="16">
        <v>208.6</v>
      </c>
      <c r="I99" s="15">
        <v>17.5</v>
      </c>
      <c r="J99" s="15">
        <v>0</v>
      </c>
      <c r="K99" s="15">
        <v>34.92</v>
      </c>
      <c r="L99" s="15">
        <v>223.3</v>
      </c>
      <c r="M99" s="70">
        <v>0.3</v>
      </c>
      <c r="N99" s="70">
        <v>0</v>
      </c>
      <c r="O99" s="70">
        <v>0.02</v>
      </c>
      <c r="P99" s="70">
        <v>0</v>
      </c>
      <c r="Q99" s="70">
        <v>0.36</v>
      </c>
      <c r="R99" s="70">
        <v>0</v>
      </c>
      <c r="S99" s="70">
        <v>0.026</v>
      </c>
      <c r="T99" s="70">
        <v>0</v>
      </c>
      <c r="U99" s="70">
        <v>81.9</v>
      </c>
      <c r="V99" s="70">
        <v>229</v>
      </c>
      <c r="W99" s="70">
        <v>76.8</v>
      </c>
      <c r="X99" s="70">
        <v>4.8</v>
      </c>
      <c r="Y99" s="70">
        <v>98.3</v>
      </c>
      <c r="Z99" s="70">
        <v>274.8</v>
      </c>
      <c r="AA99" s="70">
        <v>92.1</v>
      </c>
      <c r="AB99" s="70">
        <v>5.79</v>
      </c>
    </row>
    <row r="100" spans="1:28" ht="15" customHeight="1">
      <c r="A100" s="14">
        <v>512</v>
      </c>
      <c r="B100" s="14" t="s">
        <v>138</v>
      </c>
      <c r="C100" s="14">
        <v>200</v>
      </c>
      <c r="D100" s="14">
        <v>200</v>
      </c>
      <c r="E100" s="15">
        <v>0.3</v>
      </c>
      <c r="F100" s="15">
        <v>0</v>
      </c>
      <c r="G100" s="15">
        <v>20.1</v>
      </c>
      <c r="H100" s="16">
        <v>81</v>
      </c>
      <c r="I100" s="15">
        <v>0.3</v>
      </c>
      <c r="J100" s="15">
        <v>0</v>
      </c>
      <c r="K100" s="15">
        <v>20.1</v>
      </c>
      <c r="L100" s="15">
        <v>81</v>
      </c>
      <c r="M100" s="70">
        <v>0</v>
      </c>
      <c r="N100" s="70">
        <v>0.8</v>
      </c>
      <c r="O100" s="70">
        <v>0</v>
      </c>
      <c r="P100" s="70">
        <v>0</v>
      </c>
      <c r="Q100" s="70">
        <v>0</v>
      </c>
      <c r="R100" s="70">
        <v>0.8</v>
      </c>
      <c r="S100" s="70">
        <v>0</v>
      </c>
      <c r="T100" s="70">
        <v>0</v>
      </c>
      <c r="U100" s="70">
        <v>10</v>
      </c>
      <c r="V100" s="70">
        <v>6</v>
      </c>
      <c r="W100" s="70">
        <v>3</v>
      </c>
      <c r="X100" s="70">
        <v>0.6</v>
      </c>
      <c r="Y100" s="70">
        <v>10</v>
      </c>
      <c r="Z100" s="70">
        <v>6</v>
      </c>
      <c r="AA100" s="70">
        <v>3</v>
      </c>
      <c r="AB100" s="70">
        <v>0.6</v>
      </c>
    </row>
    <row r="101" spans="1:28" ht="15" customHeight="1">
      <c r="A101" s="14">
        <v>108</v>
      </c>
      <c r="B101" s="14" t="s">
        <v>25</v>
      </c>
      <c r="C101" s="14">
        <v>60</v>
      </c>
      <c r="D101" s="14">
        <v>60</v>
      </c>
      <c r="E101" s="15">
        <v>4.56</v>
      </c>
      <c r="F101" s="15">
        <v>0.48</v>
      </c>
      <c r="G101" s="15">
        <v>29.52</v>
      </c>
      <c r="H101" s="15">
        <v>141</v>
      </c>
      <c r="I101" s="15">
        <v>4.56</v>
      </c>
      <c r="J101" s="15">
        <v>0.48</v>
      </c>
      <c r="K101" s="15">
        <v>29.52</v>
      </c>
      <c r="L101" s="15">
        <v>141</v>
      </c>
      <c r="M101" s="70">
        <v>0.05</v>
      </c>
      <c r="N101" s="70">
        <v>0</v>
      </c>
      <c r="O101" s="70">
        <v>0</v>
      </c>
      <c r="P101" s="70">
        <v>0.5</v>
      </c>
      <c r="Q101" s="70">
        <v>0.05</v>
      </c>
      <c r="R101" s="70">
        <v>0</v>
      </c>
      <c r="S101" s="70">
        <v>0</v>
      </c>
      <c r="T101" s="70">
        <v>0.5</v>
      </c>
      <c r="U101" s="70">
        <v>10</v>
      </c>
      <c r="V101" s="70">
        <v>32.5</v>
      </c>
      <c r="W101" s="70">
        <v>7</v>
      </c>
      <c r="X101" s="70">
        <v>0.5</v>
      </c>
      <c r="Y101" s="70">
        <v>10</v>
      </c>
      <c r="Z101" s="70">
        <v>32.5</v>
      </c>
      <c r="AA101" s="70">
        <v>7</v>
      </c>
      <c r="AB101" s="70">
        <v>0.5</v>
      </c>
    </row>
    <row r="102" spans="1:28" ht="14.25" customHeight="1">
      <c r="A102" s="14">
        <v>109</v>
      </c>
      <c r="B102" s="14" t="s">
        <v>53</v>
      </c>
      <c r="C102" s="14">
        <v>50</v>
      </c>
      <c r="D102" s="14">
        <v>70</v>
      </c>
      <c r="E102" s="15">
        <v>3.3</v>
      </c>
      <c r="F102" s="15">
        <v>0.6</v>
      </c>
      <c r="G102" s="15">
        <v>16.7</v>
      </c>
      <c r="H102" s="15">
        <v>87</v>
      </c>
      <c r="I102" s="15">
        <v>4.62</v>
      </c>
      <c r="J102" s="15">
        <v>7.3</v>
      </c>
      <c r="K102" s="15">
        <v>23.38</v>
      </c>
      <c r="L102" s="15">
        <v>121</v>
      </c>
      <c r="M102" s="70">
        <v>0.09</v>
      </c>
      <c r="N102" s="70">
        <v>0</v>
      </c>
      <c r="O102" s="70">
        <v>0</v>
      </c>
      <c r="P102" s="70">
        <v>0.7</v>
      </c>
      <c r="Q102" s="70">
        <v>0.12</v>
      </c>
      <c r="R102" s="70">
        <v>0</v>
      </c>
      <c r="S102" s="70">
        <v>0</v>
      </c>
      <c r="T102" s="70">
        <v>0.98</v>
      </c>
      <c r="U102" s="70">
        <v>17.5</v>
      </c>
      <c r="V102" s="70">
        <v>79</v>
      </c>
      <c r="W102" s="70">
        <v>23.5</v>
      </c>
      <c r="X102" s="70">
        <v>1.95</v>
      </c>
      <c r="Y102" s="70">
        <v>24.5</v>
      </c>
      <c r="Z102" s="70">
        <v>110.6</v>
      </c>
      <c r="AA102" s="70">
        <v>32.9</v>
      </c>
      <c r="AB102" s="70">
        <v>2.73</v>
      </c>
    </row>
    <row r="103" spans="1:28" ht="13.5" customHeight="1">
      <c r="A103" s="14">
        <v>112</v>
      </c>
      <c r="B103" s="14" t="s">
        <v>140</v>
      </c>
      <c r="C103" s="24" t="s">
        <v>96</v>
      </c>
      <c r="D103" s="14">
        <v>100</v>
      </c>
      <c r="E103" s="15">
        <v>0.4</v>
      </c>
      <c r="F103" s="15">
        <v>0.04</v>
      </c>
      <c r="G103" s="15">
        <v>9.8</v>
      </c>
      <c r="H103" s="15">
        <v>47</v>
      </c>
      <c r="I103" s="15">
        <v>0.4</v>
      </c>
      <c r="J103" s="15">
        <v>0.04</v>
      </c>
      <c r="K103" s="15">
        <v>9.8</v>
      </c>
      <c r="L103" s="15">
        <v>47</v>
      </c>
      <c r="M103" s="70">
        <v>0.03</v>
      </c>
      <c r="N103" s="70">
        <v>10</v>
      </c>
      <c r="O103" s="70">
        <v>0</v>
      </c>
      <c r="P103" s="70">
        <v>0.2</v>
      </c>
      <c r="Q103" s="70">
        <v>0.03</v>
      </c>
      <c r="R103" s="70">
        <v>10</v>
      </c>
      <c r="S103" s="70">
        <v>0</v>
      </c>
      <c r="T103" s="70">
        <v>0.2</v>
      </c>
      <c r="U103" s="70">
        <v>16</v>
      </c>
      <c r="V103" s="70">
        <v>11</v>
      </c>
      <c r="W103" s="70">
        <v>9</v>
      </c>
      <c r="X103" s="70">
        <v>2.2</v>
      </c>
      <c r="Y103" s="70">
        <v>16</v>
      </c>
      <c r="Z103" s="70">
        <v>11</v>
      </c>
      <c r="AA103" s="70">
        <v>9</v>
      </c>
      <c r="AB103" s="70">
        <v>2.2</v>
      </c>
    </row>
    <row r="104" spans="1:28" ht="17.25" customHeight="1">
      <c r="A104" s="238" t="s">
        <v>55</v>
      </c>
      <c r="B104" s="238"/>
      <c r="C104" s="238"/>
      <c r="D104" s="238"/>
      <c r="E104" s="36">
        <f>SUM(E94:E102)</f>
        <v>37.36</v>
      </c>
      <c r="F104" s="36">
        <f aca="true" t="shared" si="14" ref="F104:L104">SUM(F94:F102)</f>
        <v>22.16</v>
      </c>
      <c r="G104" s="36">
        <f t="shared" si="14"/>
        <v>110.44</v>
      </c>
      <c r="H104" s="36">
        <f t="shared" si="14"/>
        <v>823.2</v>
      </c>
      <c r="I104" s="36">
        <f t="shared" si="14"/>
        <v>45.629999999999995</v>
      </c>
      <c r="J104" s="36">
        <f t="shared" si="14"/>
        <v>35.43</v>
      </c>
      <c r="K104" s="36">
        <f t="shared" si="14"/>
        <v>129.34</v>
      </c>
      <c r="L104" s="36">
        <f t="shared" si="14"/>
        <v>969.6</v>
      </c>
      <c r="M104" s="36">
        <f aca="true" t="shared" si="15" ref="M104:AB104">SUM(M94:M102)</f>
        <v>0.89</v>
      </c>
      <c r="N104" s="36">
        <f t="shared" si="15"/>
        <v>23.44</v>
      </c>
      <c r="O104" s="36">
        <f t="shared" si="15"/>
        <v>0.052000000000000005</v>
      </c>
      <c r="P104" s="36">
        <f t="shared" si="15"/>
        <v>4.94</v>
      </c>
      <c r="Q104" s="36">
        <f t="shared" si="15"/>
        <v>1.1099999999999999</v>
      </c>
      <c r="R104" s="36">
        <f t="shared" si="15"/>
        <v>50.8</v>
      </c>
      <c r="S104" s="36">
        <f t="shared" si="15"/>
        <v>0.066</v>
      </c>
      <c r="T104" s="36">
        <f t="shared" si="15"/>
        <v>6.75</v>
      </c>
      <c r="U104" s="36">
        <f t="shared" si="15"/>
        <v>189.2</v>
      </c>
      <c r="V104" s="36">
        <f t="shared" si="15"/>
        <v>561.9</v>
      </c>
      <c r="W104" s="36">
        <f t="shared" si="15"/>
        <v>160.89999999999998</v>
      </c>
      <c r="X104" s="36">
        <f t="shared" si="15"/>
        <v>11.149999999999999</v>
      </c>
      <c r="Y104" s="36">
        <f t="shared" si="15"/>
        <v>234.8</v>
      </c>
      <c r="Z104" s="36">
        <f t="shared" si="15"/>
        <v>705.4</v>
      </c>
      <c r="AA104" s="36">
        <f t="shared" si="15"/>
        <v>203.5</v>
      </c>
      <c r="AB104" s="36">
        <f t="shared" si="15"/>
        <v>13.92</v>
      </c>
    </row>
    <row r="105" spans="1:28" ht="15" customHeight="1">
      <c r="A105" s="238" t="s">
        <v>56</v>
      </c>
      <c r="B105" s="238"/>
      <c r="C105" s="238"/>
      <c r="D105" s="238"/>
      <c r="E105" s="36">
        <f>SUM(E94:E104)</f>
        <v>75.12</v>
      </c>
      <c r="F105" s="36">
        <f aca="true" t="shared" si="16" ref="F105:AB105">F104+F92</f>
        <v>57.09</v>
      </c>
      <c r="G105" s="36">
        <f t="shared" si="16"/>
        <v>160.82</v>
      </c>
      <c r="H105" s="36">
        <f t="shared" si="16"/>
        <v>1419</v>
      </c>
      <c r="I105" s="58">
        <f t="shared" si="16"/>
        <v>70.41999999999999</v>
      </c>
      <c r="J105" s="58">
        <f t="shared" si="16"/>
        <v>79.1</v>
      </c>
      <c r="K105" s="58">
        <f t="shared" si="16"/>
        <v>182.31</v>
      </c>
      <c r="L105" s="58">
        <f t="shared" si="16"/>
        <v>1639.9</v>
      </c>
      <c r="M105" s="58">
        <f t="shared" si="16"/>
        <v>1.086</v>
      </c>
      <c r="N105" s="58">
        <f t="shared" si="16"/>
        <v>33.660000000000004</v>
      </c>
      <c r="O105" s="58">
        <f t="shared" si="16"/>
        <v>0.422</v>
      </c>
      <c r="P105" s="58">
        <f t="shared" si="16"/>
        <v>7.74</v>
      </c>
      <c r="Q105" s="58">
        <f t="shared" si="16"/>
        <v>1.3499999999999999</v>
      </c>
      <c r="R105" s="58">
        <f t="shared" si="16"/>
        <v>66.81</v>
      </c>
      <c r="S105" s="58">
        <f t="shared" si="16"/>
        <v>0.536</v>
      </c>
      <c r="T105" s="58">
        <f t="shared" si="16"/>
        <v>11.72</v>
      </c>
      <c r="U105" s="58">
        <f t="shared" si="16"/>
        <v>454.9</v>
      </c>
      <c r="V105" s="58">
        <f t="shared" si="16"/>
        <v>949.6999999999999</v>
      </c>
      <c r="W105" s="58">
        <f t="shared" si="16"/>
        <v>221.55999999999997</v>
      </c>
      <c r="X105" s="58">
        <f t="shared" si="16"/>
        <v>15.189999999999998</v>
      </c>
      <c r="Y105" s="58">
        <f t="shared" si="16"/>
        <v>548</v>
      </c>
      <c r="Z105" s="58">
        <f t="shared" si="16"/>
        <v>1182.9</v>
      </c>
      <c r="AA105" s="58">
        <f t="shared" si="16"/>
        <v>276.7</v>
      </c>
      <c r="AB105" s="58">
        <f t="shared" si="16"/>
        <v>19.009999999999998</v>
      </c>
    </row>
    <row r="106" spans="1:28" ht="14.25" customHeight="1">
      <c r="A106" s="249" t="s">
        <v>141</v>
      </c>
      <c r="B106" s="249"/>
      <c r="C106" s="249"/>
      <c r="D106" s="249"/>
      <c r="E106" s="249"/>
      <c r="F106" s="249"/>
      <c r="G106" s="249"/>
      <c r="H106" s="249"/>
      <c r="I106" s="249"/>
      <c r="J106" s="249"/>
      <c r="K106" s="249"/>
      <c r="L106" s="249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12.75">
      <c r="A107" s="238" t="s">
        <v>16</v>
      </c>
      <c r="B107" s="238"/>
      <c r="C107" s="238"/>
      <c r="D107" s="238"/>
      <c r="E107" s="60"/>
      <c r="F107" s="60"/>
      <c r="G107" s="60"/>
      <c r="H107" s="60"/>
      <c r="I107" s="67"/>
      <c r="J107" s="67"/>
      <c r="K107" s="67"/>
      <c r="L107" s="68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12.75">
      <c r="A108" s="56">
        <v>317</v>
      </c>
      <c r="B108" s="14" t="s">
        <v>223</v>
      </c>
      <c r="C108" s="56">
        <v>150</v>
      </c>
      <c r="D108" s="14">
        <v>180</v>
      </c>
      <c r="E108" s="15">
        <v>20.9</v>
      </c>
      <c r="F108" s="15">
        <v>16.3</v>
      </c>
      <c r="G108" s="15">
        <v>33</v>
      </c>
      <c r="H108" s="15">
        <v>342</v>
      </c>
      <c r="I108" s="15">
        <v>25.08</v>
      </c>
      <c r="J108" s="15">
        <v>19.56</v>
      </c>
      <c r="K108" s="15">
        <v>39.6</v>
      </c>
      <c r="L108" s="15">
        <v>431.4</v>
      </c>
      <c r="M108" s="70">
        <v>0.09</v>
      </c>
      <c r="N108" s="70">
        <v>0.3</v>
      </c>
      <c r="O108" s="70">
        <v>0.1</v>
      </c>
      <c r="P108" s="70">
        <v>0.6</v>
      </c>
      <c r="Q108" s="70">
        <v>0.1</v>
      </c>
      <c r="R108" s="70">
        <v>0.36</v>
      </c>
      <c r="S108" s="70">
        <v>0.12</v>
      </c>
      <c r="T108" s="70">
        <v>0.72</v>
      </c>
      <c r="U108" s="70">
        <v>183</v>
      </c>
      <c r="V108" s="70">
        <v>284</v>
      </c>
      <c r="W108" s="70">
        <v>32</v>
      </c>
      <c r="X108" s="70">
        <v>1.4</v>
      </c>
      <c r="Y108" s="70">
        <v>226.5</v>
      </c>
      <c r="Z108" s="70">
        <v>340.8</v>
      </c>
      <c r="AA108" s="70">
        <v>38.4</v>
      </c>
      <c r="AB108" s="70">
        <v>1.68</v>
      </c>
    </row>
    <row r="109" spans="1:28" ht="12.75">
      <c r="A109" s="14"/>
      <c r="B109" s="14" t="s">
        <v>232</v>
      </c>
      <c r="C109" s="14">
        <v>50</v>
      </c>
      <c r="D109" s="14">
        <v>50</v>
      </c>
      <c r="E109" s="15"/>
      <c r="F109" s="15"/>
      <c r="G109" s="15"/>
      <c r="H109" s="15"/>
      <c r="I109" s="12"/>
      <c r="J109" s="12"/>
      <c r="K109" s="12"/>
      <c r="L109" s="103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</row>
    <row r="110" spans="1:28" ht="12.75">
      <c r="A110" s="14">
        <v>495</v>
      </c>
      <c r="B110" s="14" t="s">
        <v>68</v>
      </c>
      <c r="C110" s="14">
        <v>200</v>
      </c>
      <c r="D110" s="14">
        <v>200</v>
      </c>
      <c r="E110" s="15">
        <v>1.5</v>
      </c>
      <c r="F110" s="15">
        <v>1.3</v>
      </c>
      <c r="G110" s="15">
        <v>15.9</v>
      </c>
      <c r="H110" s="16">
        <v>81</v>
      </c>
      <c r="I110" s="15">
        <v>1.5</v>
      </c>
      <c r="J110" s="15">
        <v>1.3</v>
      </c>
      <c r="K110" s="15">
        <v>15.9</v>
      </c>
      <c r="L110" s="15">
        <v>81</v>
      </c>
      <c r="M110" s="70">
        <v>0.04</v>
      </c>
      <c r="N110" s="70">
        <v>1.3</v>
      </c>
      <c r="O110" s="70">
        <v>0.01</v>
      </c>
      <c r="P110" s="70">
        <v>0</v>
      </c>
      <c r="Q110" s="70">
        <v>0.04</v>
      </c>
      <c r="R110" s="70">
        <v>1.3</v>
      </c>
      <c r="S110" s="70">
        <v>0.01</v>
      </c>
      <c r="T110" s="70">
        <v>0</v>
      </c>
      <c r="U110" s="70">
        <v>127</v>
      </c>
      <c r="V110" s="70">
        <v>93</v>
      </c>
      <c r="W110" s="70">
        <v>15</v>
      </c>
      <c r="X110" s="70">
        <v>0.4</v>
      </c>
      <c r="Y110" s="70">
        <v>127</v>
      </c>
      <c r="Z110" s="70">
        <v>93</v>
      </c>
      <c r="AA110" s="70">
        <v>15</v>
      </c>
      <c r="AB110" s="70">
        <v>0.4</v>
      </c>
    </row>
    <row r="111" spans="1:28" ht="12.75">
      <c r="A111" s="14">
        <v>108</v>
      </c>
      <c r="B111" s="14" t="s">
        <v>233</v>
      </c>
      <c r="C111" s="14">
        <v>40</v>
      </c>
      <c r="D111" s="14">
        <v>40</v>
      </c>
      <c r="E111" s="23">
        <v>3.04</v>
      </c>
      <c r="F111" s="23">
        <v>0.32</v>
      </c>
      <c r="G111" s="23">
        <v>19.68</v>
      </c>
      <c r="H111" s="15">
        <v>94</v>
      </c>
      <c r="I111" s="23">
        <v>3.04</v>
      </c>
      <c r="J111" s="23">
        <v>0.32</v>
      </c>
      <c r="K111" s="23">
        <v>19.68</v>
      </c>
      <c r="L111" s="15">
        <v>94</v>
      </c>
      <c r="M111" s="70">
        <v>0.04</v>
      </c>
      <c r="N111" s="70">
        <v>0</v>
      </c>
      <c r="O111" s="70">
        <v>0</v>
      </c>
      <c r="P111" s="70">
        <v>0.45</v>
      </c>
      <c r="Q111" s="70">
        <v>0.04</v>
      </c>
      <c r="R111" s="70">
        <v>0</v>
      </c>
      <c r="S111" s="70">
        <v>0</v>
      </c>
      <c r="T111" s="70">
        <v>0.45</v>
      </c>
      <c r="U111" s="70">
        <v>8</v>
      </c>
      <c r="V111" s="70">
        <v>26</v>
      </c>
      <c r="W111" s="70">
        <v>5.6</v>
      </c>
      <c r="X111" s="70">
        <v>0.5</v>
      </c>
      <c r="Y111" s="70">
        <v>8</v>
      </c>
      <c r="Z111" s="70">
        <v>26</v>
      </c>
      <c r="AA111" s="70">
        <v>5.6</v>
      </c>
      <c r="AB111" s="70">
        <v>0.5</v>
      </c>
    </row>
    <row r="112" spans="1:28" ht="12.75">
      <c r="A112" s="14">
        <v>105</v>
      </c>
      <c r="B112" s="14" t="s">
        <v>70</v>
      </c>
      <c r="C112" s="24" t="s">
        <v>28</v>
      </c>
      <c r="D112" s="14">
        <v>10</v>
      </c>
      <c r="E112" s="15">
        <v>0.05</v>
      </c>
      <c r="F112" s="15">
        <v>8.25</v>
      </c>
      <c r="G112" s="15">
        <v>0.08</v>
      </c>
      <c r="H112" s="16">
        <v>74.8</v>
      </c>
      <c r="I112" s="15">
        <v>0.05</v>
      </c>
      <c r="J112" s="15">
        <v>8.25</v>
      </c>
      <c r="K112" s="15">
        <v>0.08</v>
      </c>
      <c r="L112" s="15">
        <v>74.8</v>
      </c>
      <c r="M112" s="70">
        <v>0</v>
      </c>
      <c r="N112" s="70">
        <v>0</v>
      </c>
      <c r="O112" s="70">
        <v>0.05</v>
      </c>
      <c r="P112" s="70">
        <v>0.1</v>
      </c>
      <c r="Q112" s="70">
        <v>0</v>
      </c>
      <c r="R112" s="70">
        <v>0</v>
      </c>
      <c r="S112" s="70">
        <v>0.05</v>
      </c>
      <c r="T112" s="70">
        <v>1</v>
      </c>
      <c r="U112" s="70">
        <v>1.2</v>
      </c>
      <c r="V112" s="70">
        <v>1.9</v>
      </c>
      <c r="W112" s="70">
        <v>0</v>
      </c>
      <c r="X112" s="70">
        <v>0.02</v>
      </c>
      <c r="Y112" s="70">
        <v>1.2</v>
      </c>
      <c r="Z112" s="70">
        <v>1.9</v>
      </c>
      <c r="AA112" s="70">
        <v>0</v>
      </c>
      <c r="AB112" s="70">
        <v>0.02</v>
      </c>
    </row>
    <row r="113" spans="1:28" ht="12.75">
      <c r="A113" s="14">
        <v>100</v>
      </c>
      <c r="B113" s="28" t="s">
        <v>71</v>
      </c>
      <c r="C113" s="14">
        <v>10</v>
      </c>
      <c r="D113" s="14">
        <v>10</v>
      </c>
      <c r="E113" s="15">
        <v>2.65</v>
      </c>
      <c r="F113" s="15">
        <v>2.61</v>
      </c>
      <c r="G113" s="15">
        <v>0</v>
      </c>
      <c r="H113" s="16">
        <v>34.3</v>
      </c>
      <c r="I113" s="15">
        <v>2.65</v>
      </c>
      <c r="J113" s="15">
        <v>2.61</v>
      </c>
      <c r="K113" s="15">
        <v>0</v>
      </c>
      <c r="L113" s="16">
        <v>34.3</v>
      </c>
      <c r="M113" s="70">
        <v>0</v>
      </c>
      <c r="N113" s="70">
        <v>0.07</v>
      </c>
      <c r="O113" s="70">
        <v>0.023</v>
      </c>
      <c r="P113" s="70">
        <v>0.05</v>
      </c>
      <c r="Q113" s="70">
        <v>0</v>
      </c>
      <c r="R113" s="70">
        <v>0.07</v>
      </c>
      <c r="S113" s="70">
        <v>0.023</v>
      </c>
      <c r="T113" s="70">
        <v>0.05</v>
      </c>
      <c r="U113" s="70">
        <v>90</v>
      </c>
      <c r="V113" s="70">
        <v>59</v>
      </c>
      <c r="W113" s="70">
        <v>5</v>
      </c>
      <c r="X113" s="70">
        <v>0.09</v>
      </c>
      <c r="Y113" s="70">
        <v>90</v>
      </c>
      <c r="Z113" s="70">
        <v>59</v>
      </c>
      <c r="AA113" s="70">
        <v>5</v>
      </c>
      <c r="AB113" s="70">
        <v>0.09</v>
      </c>
    </row>
    <row r="114" spans="1:28" ht="15" customHeight="1">
      <c r="A114" s="238" t="s">
        <v>30</v>
      </c>
      <c r="B114" s="238"/>
      <c r="C114" s="238"/>
      <c r="D114" s="238"/>
      <c r="E114" s="10">
        <f aca="true" t="shared" si="17" ref="E114:AB114">SUM(E108:E112)</f>
        <v>25.49</v>
      </c>
      <c r="F114" s="10">
        <f t="shared" si="17"/>
        <v>26.17</v>
      </c>
      <c r="G114" s="10">
        <f t="shared" si="17"/>
        <v>68.66</v>
      </c>
      <c r="H114" s="10">
        <f t="shared" si="17"/>
        <v>591.8</v>
      </c>
      <c r="I114" s="10">
        <f t="shared" si="17"/>
        <v>29.669999999999998</v>
      </c>
      <c r="J114" s="10">
        <f t="shared" si="17"/>
        <v>29.43</v>
      </c>
      <c r="K114" s="10">
        <f t="shared" si="17"/>
        <v>75.26</v>
      </c>
      <c r="L114" s="10">
        <f t="shared" si="17"/>
        <v>681.1999999999999</v>
      </c>
      <c r="M114" s="10">
        <f t="shared" si="17"/>
        <v>0.17</v>
      </c>
      <c r="N114" s="10">
        <f t="shared" si="17"/>
        <v>1.6</v>
      </c>
      <c r="O114" s="10">
        <f t="shared" si="17"/>
        <v>0.16</v>
      </c>
      <c r="P114" s="10">
        <f t="shared" si="17"/>
        <v>1.1500000000000001</v>
      </c>
      <c r="Q114" s="10">
        <f t="shared" si="17"/>
        <v>0.18000000000000002</v>
      </c>
      <c r="R114" s="10">
        <f t="shared" si="17"/>
        <v>1.6600000000000001</v>
      </c>
      <c r="S114" s="10">
        <f t="shared" si="17"/>
        <v>0.18</v>
      </c>
      <c r="T114" s="10">
        <f t="shared" si="17"/>
        <v>2.17</v>
      </c>
      <c r="U114" s="10">
        <f t="shared" si="17"/>
        <v>319.2</v>
      </c>
      <c r="V114" s="10">
        <f t="shared" si="17"/>
        <v>404.9</v>
      </c>
      <c r="W114" s="10">
        <f t="shared" si="17"/>
        <v>52.6</v>
      </c>
      <c r="X114" s="10">
        <f t="shared" si="17"/>
        <v>2.32</v>
      </c>
      <c r="Y114" s="10">
        <f t="shared" si="17"/>
        <v>362.7</v>
      </c>
      <c r="Z114" s="10">
        <f t="shared" si="17"/>
        <v>461.7</v>
      </c>
      <c r="AA114" s="10">
        <f t="shared" si="17"/>
        <v>59</v>
      </c>
      <c r="AB114" s="10">
        <f t="shared" si="17"/>
        <v>2.6</v>
      </c>
    </row>
    <row r="115" spans="1:28" ht="14.25" customHeight="1">
      <c r="A115" s="238" t="s">
        <v>31</v>
      </c>
      <c r="B115" s="238"/>
      <c r="C115" s="238"/>
      <c r="D115" s="238"/>
      <c r="E115" s="78"/>
      <c r="F115" s="78"/>
      <c r="G115" s="78"/>
      <c r="H115" s="79"/>
      <c r="I115" s="38"/>
      <c r="J115" s="38"/>
      <c r="K115" s="38"/>
      <c r="L115" s="39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12.75">
      <c r="A116" s="44">
        <v>51</v>
      </c>
      <c r="B116" s="69" t="s">
        <v>148</v>
      </c>
      <c r="C116" s="69">
        <v>60</v>
      </c>
      <c r="D116" s="69">
        <v>100</v>
      </c>
      <c r="E116" s="27">
        <v>0.78</v>
      </c>
      <c r="F116" s="27">
        <v>6.18</v>
      </c>
      <c r="G116" s="27">
        <v>4.26</v>
      </c>
      <c r="H116" s="27">
        <v>79.2</v>
      </c>
      <c r="I116" s="27">
        <v>1.3</v>
      </c>
      <c r="J116" s="27">
        <v>10.3</v>
      </c>
      <c r="K116" s="27">
        <v>7.1</v>
      </c>
      <c r="L116" s="61">
        <v>127</v>
      </c>
      <c r="M116" s="70">
        <v>0.018</v>
      </c>
      <c r="N116" s="70">
        <v>3</v>
      </c>
      <c r="O116" s="70">
        <v>0</v>
      </c>
      <c r="P116" s="70">
        <v>18.42</v>
      </c>
      <c r="Q116" s="70">
        <v>0.03</v>
      </c>
      <c r="R116" s="70">
        <v>5</v>
      </c>
      <c r="S116" s="70">
        <v>0</v>
      </c>
      <c r="T116" s="70">
        <v>30.7</v>
      </c>
      <c r="U116" s="70">
        <v>18</v>
      </c>
      <c r="V116" s="70">
        <v>25.2</v>
      </c>
      <c r="W116" s="70">
        <v>14.4</v>
      </c>
      <c r="X116" s="70">
        <v>0.6</v>
      </c>
      <c r="Y116" s="70">
        <v>30</v>
      </c>
      <c r="Z116" s="70">
        <v>42</v>
      </c>
      <c r="AA116" s="70">
        <v>24</v>
      </c>
      <c r="AB116" s="70">
        <v>1</v>
      </c>
    </row>
    <row r="117" spans="1:28" ht="12.75">
      <c r="A117" s="70"/>
      <c r="B117" s="70" t="s">
        <v>149</v>
      </c>
      <c r="C117" s="70"/>
      <c r="D117" s="70"/>
      <c r="E117" s="14"/>
      <c r="F117" s="14"/>
      <c r="G117" s="14"/>
      <c r="H117" s="14"/>
      <c r="I117" s="14"/>
      <c r="J117" s="14"/>
      <c r="K117" s="14"/>
      <c r="L117" s="53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</row>
    <row r="118" spans="1:28" ht="12.75">
      <c r="A118" s="14">
        <v>134</v>
      </c>
      <c r="B118" s="14" t="s">
        <v>150</v>
      </c>
      <c r="C118" s="72">
        <v>200</v>
      </c>
      <c r="D118" s="72">
        <v>250</v>
      </c>
      <c r="E118" s="15">
        <v>1.64</v>
      </c>
      <c r="F118" s="15">
        <v>4.2</v>
      </c>
      <c r="G118" s="15">
        <v>13</v>
      </c>
      <c r="H118" s="16">
        <v>87.9</v>
      </c>
      <c r="I118" s="15">
        <v>2.03</v>
      </c>
      <c r="J118" s="15">
        <v>5.25</v>
      </c>
      <c r="K118" s="15">
        <v>16.25</v>
      </c>
      <c r="L118" s="16">
        <v>101</v>
      </c>
      <c r="M118" s="70">
        <v>0.076</v>
      </c>
      <c r="N118" s="70">
        <v>9.98</v>
      </c>
      <c r="O118" s="70">
        <v>0</v>
      </c>
      <c r="P118" s="70">
        <v>1.9</v>
      </c>
      <c r="Q118" s="70">
        <v>0.095</v>
      </c>
      <c r="R118" s="70">
        <v>12.47</v>
      </c>
      <c r="S118" s="70">
        <v>0</v>
      </c>
      <c r="T118" s="70">
        <v>2.37</v>
      </c>
      <c r="U118" s="70">
        <v>21</v>
      </c>
      <c r="V118" s="70">
        <v>51.8</v>
      </c>
      <c r="W118" s="70">
        <v>22.2</v>
      </c>
      <c r="X118" s="70">
        <v>0.82</v>
      </c>
      <c r="Y118" s="70">
        <v>26.25</v>
      </c>
      <c r="Z118" s="70">
        <v>64.75</v>
      </c>
      <c r="AA118" s="70">
        <v>27.75</v>
      </c>
      <c r="AB118" s="70">
        <v>1.025</v>
      </c>
    </row>
    <row r="119" spans="1:28" ht="12.75">
      <c r="A119" s="14">
        <v>372</v>
      </c>
      <c r="B119" s="14" t="s">
        <v>152</v>
      </c>
      <c r="C119" s="72">
        <v>80</v>
      </c>
      <c r="D119" s="72">
        <v>100</v>
      </c>
      <c r="E119" s="15">
        <v>6.8</v>
      </c>
      <c r="F119" s="15">
        <v>6.64</v>
      </c>
      <c r="G119" s="15">
        <v>3.2</v>
      </c>
      <c r="H119" s="16">
        <v>108.4</v>
      </c>
      <c r="I119" s="15">
        <v>8.5</v>
      </c>
      <c r="J119" s="15">
        <v>8.3</v>
      </c>
      <c r="K119" s="15">
        <v>4</v>
      </c>
      <c r="L119" s="16">
        <v>123</v>
      </c>
      <c r="M119" s="70">
        <v>0.032</v>
      </c>
      <c r="N119" s="70">
        <v>9.92</v>
      </c>
      <c r="O119" s="70">
        <v>0.016</v>
      </c>
      <c r="P119" s="70">
        <v>0.24</v>
      </c>
      <c r="Q119" s="70">
        <v>0.04</v>
      </c>
      <c r="R119" s="70">
        <v>12.4</v>
      </c>
      <c r="S119" s="70">
        <v>0.02</v>
      </c>
      <c r="T119" s="70">
        <v>0.3</v>
      </c>
      <c r="U119" s="70">
        <v>19.2</v>
      </c>
      <c r="V119" s="70">
        <v>82.4</v>
      </c>
      <c r="W119" s="70">
        <v>16.8</v>
      </c>
      <c r="X119" s="70">
        <v>1.2</v>
      </c>
      <c r="Y119" s="70">
        <v>34</v>
      </c>
      <c r="Z119" s="70">
        <v>103</v>
      </c>
      <c r="AA119" s="70">
        <v>21</v>
      </c>
      <c r="AB119" s="70">
        <v>1.5</v>
      </c>
    </row>
    <row r="120" spans="1:28" ht="12.75">
      <c r="A120" s="14">
        <v>442</v>
      </c>
      <c r="B120" s="14" t="s">
        <v>154</v>
      </c>
      <c r="C120" s="72">
        <v>50</v>
      </c>
      <c r="D120" s="72">
        <v>50</v>
      </c>
      <c r="E120" s="15">
        <v>0.77</v>
      </c>
      <c r="F120" s="15">
        <v>5.3</v>
      </c>
      <c r="G120" s="15">
        <v>1.69</v>
      </c>
      <c r="H120" s="16">
        <v>57.65</v>
      </c>
      <c r="I120" s="15">
        <v>0.77</v>
      </c>
      <c r="J120" s="15">
        <v>5.3</v>
      </c>
      <c r="K120" s="15">
        <v>1.69</v>
      </c>
      <c r="L120" s="16">
        <v>57</v>
      </c>
      <c r="M120" s="70">
        <v>0.008</v>
      </c>
      <c r="N120" s="70">
        <v>0.035</v>
      </c>
      <c r="O120" s="70">
        <v>0.031</v>
      </c>
      <c r="P120" s="70">
        <v>1.05</v>
      </c>
      <c r="Q120" s="70">
        <v>0.008</v>
      </c>
      <c r="R120" s="70">
        <v>0.035</v>
      </c>
      <c r="S120" s="70">
        <v>0.031</v>
      </c>
      <c r="T120" s="70">
        <v>1.05</v>
      </c>
      <c r="U120" s="70">
        <v>21.2</v>
      </c>
      <c r="V120" s="70">
        <v>24.7</v>
      </c>
      <c r="W120" s="70">
        <v>2.4</v>
      </c>
      <c r="X120" s="70">
        <v>0.055</v>
      </c>
      <c r="Y120" s="70">
        <v>21.2</v>
      </c>
      <c r="Z120" s="70">
        <v>24.7</v>
      </c>
      <c r="AA120" s="70">
        <v>2.4</v>
      </c>
      <c r="AB120" s="70">
        <v>0.055</v>
      </c>
    </row>
    <row r="121" spans="1:28" ht="12.75">
      <c r="A121" s="14">
        <v>429</v>
      </c>
      <c r="B121" s="56" t="s">
        <v>157</v>
      </c>
      <c r="C121" s="104">
        <v>150</v>
      </c>
      <c r="D121" s="104">
        <v>180</v>
      </c>
      <c r="E121" s="57">
        <v>3.15</v>
      </c>
      <c r="F121" s="57">
        <v>6.6</v>
      </c>
      <c r="G121" s="57">
        <v>16.35</v>
      </c>
      <c r="H121" s="74">
        <v>138</v>
      </c>
      <c r="I121" s="57">
        <v>3.78</v>
      </c>
      <c r="J121" s="57">
        <v>7.92</v>
      </c>
      <c r="K121" s="57">
        <v>19.62</v>
      </c>
      <c r="L121" s="74">
        <v>165</v>
      </c>
      <c r="M121" s="105">
        <v>0.13</v>
      </c>
      <c r="N121" s="105">
        <v>5.1</v>
      </c>
      <c r="O121" s="105">
        <v>0.045</v>
      </c>
      <c r="P121" s="105">
        <v>0.15</v>
      </c>
      <c r="Q121" s="105">
        <v>0.16</v>
      </c>
      <c r="R121" s="105">
        <v>6.12</v>
      </c>
      <c r="S121" s="105">
        <v>0.054</v>
      </c>
      <c r="T121" s="105">
        <v>0.18</v>
      </c>
      <c r="U121" s="105">
        <v>39</v>
      </c>
      <c r="V121" s="105">
        <v>85.5</v>
      </c>
      <c r="W121" s="105">
        <v>28.5</v>
      </c>
      <c r="X121" s="105">
        <v>1.05</v>
      </c>
      <c r="Y121" s="105">
        <v>46.8</v>
      </c>
      <c r="Z121" s="105">
        <v>102.6</v>
      </c>
      <c r="AA121" s="105">
        <v>34.2</v>
      </c>
      <c r="AB121" s="105">
        <v>1.26</v>
      </c>
    </row>
    <row r="122" spans="1:28" ht="12.75">
      <c r="A122" s="14">
        <v>507</v>
      </c>
      <c r="B122" s="14" t="s">
        <v>102</v>
      </c>
      <c r="C122" s="72">
        <v>200</v>
      </c>
      <c r="D122" s="72">
        <v>200</v>
      </c>
      <c r="E122" s="15">
        <v>0.5</v>
      </c>
      <c r="F122" s="15">
        <v>0.2</v>
      </c>
      <c r="G122" s="15">
        <v>23.1</v>
      </c>
      <c r="H122" s="16">
        <v>96</v>
      </c>
      <c r="I122" s="15">
        <v>0.5</v>
      </c>
      <c r="J122" s="15">
        <v>0.2</v>
      </c>
      <c r="K122" s="15">
        <v>23.1</v>
      </c>
      <c r="L122" s="16">
        <v>96</v>
      </c>
      <c r="M122" s="70">
        <v>0.02</v>
      </c>
      <c r="N122" s="70">
        <v>4.3</v>
      </c>
      <c r="O122" s="70">
        <v>0</v>
      </c>
      <c r="P122" s="70">
        <v>0.2</v>
      </c>
      <c r="Q122" s="70">
        <v>0.02</v>
      </c>
      <c r="R122" s="70">
        <v>4.3</v>
      </c>
      <c r="S122" s="70">
        <v>0</v>
      </c>
      <c r="T122" s="70">
        <v>0.2</v>
      </c>
      <c r="U122" s="70">
        <v>22</v>
      </c>
      <c r="V122" s="70">
        <v>16</v>
      </c>
      <c r="W122" s="70">
        <v>14</v>
      </c>
      <c r="X122" s="70">
        <v>1.1</v>
      </c>
      <c r="Y122" s="70">
        <v>22</v>
      </c>
      <c r="Z122" s="70">
        <v>16</v>
      </c>
      <c r="AA122" s="70">
        <v>14</v>
      </c>
      <c r="AB122" s="70">
        <v>1.1</v>
      </c>
    </row>
    <row r="123" spans="1:28" ht="12.75" customHeight="1">
      <c r="A123" s="14">
        <v>108</v>
      </c>
      <c r="B123" s="14" t="s">
        <v>25</v>
      </c>
      <c r="C123" s="72">
        <v>50</v>
      </c>
      <c r="D123" s="72">
        <v>60</v>
      </c>
      <c r="E123" s="15">
        <v>3.8</v>
      </c>
      <c r="F123" s="15">
        <v>0.4</v>
      </c>
      <c r="G123" s="15">
        <v>24.6</v>
      </c>
      <c r="H123" s="15">
        <v>117.5</v>
      </c>
      <c r="I123" s="15">
        <v>4.56</v>
      </c>
      <c r="J123" s="15">
        <v>0.48</v>
      </c>
      <c r="K123" s="15">
        <v>29.52</v>
      </c>
      <c r="L123" s="16">
        <v>141</v>
      </c>
      <c r="M123" s="70">
        <v>0.05</v>
      </c>
      <c r="N123" s="70">
        <v>0</v>
      </c>
      <c r="O123" s="70">
        <v>0</v>
      </c>
      <c r="P123" s="70">
        <v>0.5</v>
      </c>
      <c r="Q123" s="70">
        <v>0.06</v>
      </c>
      <c r="R123" s="70">
        <v>0</v>
      </c>
      <c r="S123" s="70">
        <v>0</v>
      </c>
      <c r="T123" s="70">
        <v>0.6</v>
      </c>
      <c r="U123" s="70">
        <v>10</v>
      </c>
      <c r="V123" s="70">
        <v>32.5</v>
      </c>
      <c r="W123" s="70">
        <v>7</v>
      </c>
      <c r="X123" s="70">
        <v>0.5</v>
      </c>
      <c r="Y123" s="70">
        <v>12</v>
      </c>
      <c r="Z123" s="70">
        <v>39</v>
      </c>
      <c r="AA123" s="70">
        <v>8.4</v>
      </c>
      <c r="AB123" s="70">
        <v>0.6</v>
      </c>
    </row>
    <row r="124" spans="1:28" ht="12.75" customHeight="1">
      <c r="A124" s="14">
        <v>109</v>
      </c>
      <c r="B124" s="14" t="s">
        <v>53</v>
      </c>
      <c r="C124" s="72">
        <v>50</v>
      </c>
      <c r="D124" s="72">
        <v>70</v>
      </c>
      <c r="E124" s="15">
        <v>3.3</v>
      </c>
      <c r="F124" s="15">
        <v>0.6</v>
      </c>
      <c r="G124" s="15">
        <v>16.7</v>
      </c>
      <c r="H124" s="15">
        <v>87</v>
      </c>
      <c r="I124" s="15">
        <v>4.62</v>
      </c>
      <c r="J124" s="15">
        <v>7.3</v>
      </c>
      <c r="K124" s="15">
        <v>23.38</v>
      </c>
      <c r="L124" s="16">
        <v>121</v>
      </c>
      <c r="M124" s="70">
        <v>0.09</v>
      </c>
      <c r="N124" s="70">
        <v>0</v>
      </c>
      <c r="O124" s="70">
        <v>0</v>
      </c>
      <c r="P124" s="70">
        <v>0.7</v>
      </c>
      <c r="Q124" s="70">
        <v>0.12</v>
      </c>
      <c r="R124" s="70">
        <v>0</v>
      </c>
      <c r="S124" s="70">
        <v>0</v>
      </c>
      <c r="T124" s="70">
        <v>0.98</v>
      </c>
      <c r="U124" s="70">
        <v>17.5</v>
      </c>
      <c r="V124" s="70">
        <v>79</v>
      </c>
      <c r="W124" s="70">
        <v>23.5</v>
      </c>
      <c r="X124" s="70">
        <v>1.95</v>
      </c>
      <c r="Y124" s="70">
        <v>24.5</v>
      </c>
      <c r="Z124" s="70">
        <v>110.6</v>
      </c>
      <c r="AA124" s="70">
        <v>32.9</v>
      </c>
      <c r="AB124" s="70">
        <v>2.73</v>
      </c>
    </row>
    <row r="125" spans="1:28" ht="12.75" customHeight="1">
      <c r="A125" s="14">
        <v>112</v>
      </c>
      <c r="B125" s="14" t="s">
        <v>140</v>
      </c>
      <c r="C125" s="75" t="s">
        <v>96</v>
      </c>
      <c r="D125" s="72">
        <v>100</v>
      </c>
      <c r="E125" s="15">
        <v>0.4</v>
      </c>
      <c r="F125" s="15">
        <v>0.04</v>
      </c>
      <c r="G125" s="15">
        <v>9.8</v>
      </c>
      <c r="H125" s="15">
        <v>47</v>
      </c>
      <c r="I125" s="15">
        <v>0.4</v>
      </c>
      <c r="J125" s="15">
        <v>0.04</v>
      </c>
      <c r="K125" s="15">
        <v>9.8</v>
      </c>
      <c r="L125" s="15">
        <v>47</v>
      </c>
      <c r="M125" s="70">
        <v>0.03</v>
      </c>
      <c r="N125" s="70">
        <v>10</v>
      </c>
      <c r="O125" s="70">
        <v>0</v>
      </c>
      <c r="P125" s="70">
        <v>0.2</v>
      </c>
      <c r="Q125" s="70">
        <v>0.03</v>
      </c>
      <c r="R125" s="70">
        <v>10</v>
      </c>
      <c r="S125" s="70">
        <v>0</v>
      </c>
      <c r="T125" s="70">
        <v>0.2</v>
      </c>
      <c r="U125" s="70">
        <v>16</v>
      </c>
      <c r="V125" s="70">
        <v>11</v>
      </c>
      <c r="W125" s="70">
        <v>9</v>
      </c>
      <c r="X125" s="70">
        <v>2.2</v>
      </c>
      <c r="Y125" s="70">
        <v>16</v>
      </c>
      <c r="Z125" s="70">
        <v>11</v>
      </c>
      <c r="AA125" s="70">
        <v>9</v>
      </c>
      <c r="AB125" s="70">
        <v>2.2</v>
      </c>
    </row>
    <row r="126" spans="1:28" ht="15" customHeight="1">
      <c r="A126" s="241" t="s">
        <v>158</v>
      </c>
      <c r="B126" s="241"/>
      <c r="C126" s="241"/>
      <c r="D126" s="241"/>
      <c r="E126" s="36">
        <f aca="true" t="shared" si="18" ref="E126:K126">SUM(E116:E125)</f>
        <v>21.139999999999997</v>
      </c>
      <c r="F126" s="36">
        <f t="shared" si="18"/>
        <v>30.16</v>
      </c>
      <c r="G126" s="36">
        <f t="shared" si="18"/>
        <v>112.7</v>
      </c>
      <c r="H126" s="36">
        <f t="shared" si="18"/>
        <v>818.65</v>
      </c>
      <c r="I126" s="36">
        <f t="shared" si="18"/>
        <v>26.459999999999997</v>
      </c>
      <c r="J126" s="36">
        <f t="shared" si="18"/>
        <v>45.089999999999996</v>
      </c>
      <c r="K126" s="36">
        <f t="shared" si="18"/>
        <v>134.46</v>
      </c>
      <c r="L126" s="36">
        <v>948</v>
      </c>
      <c r="M126" s="37">
        <f aca="true" t="shared" si="19" ref="M126:AB126">SUM(M116:M125)</f>
        <v>0.45400000000000007</v>
      </c>
      <c r="N126" s="37">
        <f t="shared" si="19"/>
        <v>42.334999999999994</v>
      </c>
      <c r="O126" s="37">
        <f t="shared" si="19"/>
        <v>0.092</v>
      </c>
      <c r="P126" s="37">
        <f t="shared" si="19"/>
        <v>23.359999999999996</v>
      </c>
      <c r="Q126" s="37">
        <f t="shared" si="19"/>
        <v>0.5630000000000001</v>
      </c>
      <c r="R126" s="37">
        <f t="shared" si="19"/>
        <v>50.324999999999996</v>
      </c>
      <c r="S126" s="37">
        <f t="shared" si="19"/>
        <v>0.10500000000000001</v>
      </c>
      <c r="T126" s="37">
        <f t="shared" si="19"/>
        <v>36.58</v>
      </c>
      <c r="U126" s="37">
        <f t="shared" si="19"/>
        <v>183.9</v>
      </c>
      <c r="V126" s="37">
        <f t="shared" si="19"/>
        <v>408.1</v>
      </c>
      <c r="W126" s="37">
        <f t="shared" si="19"/>
        <v>137.8</v>
      </c>
      <c r="X126" s="37">
        <f t="shared" si="19"/>
        <v>9.475000000000001</v>
      </c>
      <c r="Y126" s="37">
        <f t="shared" si="19"/>
        <v>232.75</v>
      </c>
      <c r="Z126" s="36">
        <f t="shared" si="19"/>
        <v>513.65</v>
      </c>
      <c r="AA126" s="36">
        <f t="shared" si="19"/>
        <v>173.65</v>
      </c>
      <c r="AB126" s="36">
        <f t="shared" si="19"/>
        <v>11.469999999999999</v>
      </c>
    </row>
    <row r="127" spans="1:28" ht="15.75" customHeight="1">
      <c r="A127" s="241" t="s">
        <v>56</v>
      </c>
      <c r="B127" s="241"/>
      <c r="C127" s="241"/>
      <c r="D127" s="241"/>
      <c r="E127" s="36">
        <f aca="true" t="shared" si="20" ref="E127:AB127">E126+E114</f>
        <v>46.629999999999995</v>
      </c>
      <c r="F127" s="36">
        <f t="shared" si="20"/>
        <v>56.33</v>
      </c>
      <c r="G127" s="36">
        <f t="shared" si="20"/>
        <v>181.36</v>
      </c>
      <c r="H127" s="36">
        <f t="shared" si="20"/>
        <v>1410.4499999999998</v>
      </c>
      <c r="I127" s="36">
        <f t="shared" si="20"/>
        <v>56.129999999999995</v>
      </c>
      <c r="J127" s="36">
        <f t="shared" si="20"/>
        <v>74.52</v>
      </c>
      <c r="K127" s="36">
        <f t="shared" si="20"/>
        <v>209.72000000000003</v>
      </c>
      <c r="L127" s="37">
        <f t="shared" si="20"/>
        <v>1629.1999999999998</v>
      </c>
      <c r="M127" s="37">
        <f t="shared" si="20"/>
        <v>0.6240000000000001</v>
      </c>
      <c r="N127" s="37">
        <f t="shared" si="20"/>
        <v>43.934999999999995</v>
      </c>
      <c r="O127" s="37">
        <f t="shared" si="20"/>
        <v>0.252</v>
      </c>
      <c r="P127" s="37">
        <f t="shared" si="20"/>
        <v>24.509999999999994</v>
      </c>
      <c r="Q127" s="37">
        <f t="shared" si="20"/>
        <v>0.7430000000000001</v>
      </c>
      <c r="R127" s="37">
        <f t="shared" si="20"/>
        <v>51.985</v>
      </c>
      <c r="S127" s="37">
        <f t="shared" si="20"/>
        <v>0.28500000000000003</v>
      </c>
      <c r="T127" s="37">
        <f t="shared" si="20"/>
        <v>38.75</v>
      </c>
      <c r="U127" s="37">
        <f t="shared" si="20"/>
        <v>503.1</v>
      </c>
      <c r="V127" s="37">
        <f t="shared" si="20"/>
        <v>813</v>
      </c>
      <c r="W127" s="37">
        <f t="shared" si="20"/>
        <v>190.4</v>
      </c>
      <c r="X127" s="37">
        <f t="shared" si="20"/>
        <v>11.795000000000002</v>
      </c>
      <c r="Y127" s="37">
        <f t="shared" si="20"/>
        <v>595.45</v>
      </c>
      <c r="Z127" s="36">
        <f t="shared" si="20"/>
        <v>975.3499999999999</v>
      </c>
      <c r="AA127" s="36">
        <f t="shared" si="20"/>
        <v>232.65</v>
      </c>
      <c r="AB127" s="36">
        <f t="shared" si="20"/>
        <v>14.069999999999999</v>
      </c>
    </row>
    <row r="128" spans="1:28" ht="14.25" customHeight="1">
      <c r="A128" s="243" t="s">
        <v>159</v>
      </c>
      <c r="B128" s="243"/>
      <c r="C128" s="243"/>
      <c r="D128" s="243"/>
      <c r="E128" s="243"/>
      <c r="F128" s="243"/>
      <c r="G128" s="243"/>
      <c r="H128" s="243"/>
      <c r="I128" s="243"/>
      <c r="J128" s="243"/>
      <c r="K128" s="243"/>
      <c r="L128" s="24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12.75">
      <c r="A129" s="238" t="s">
        <v>16</v>
      </c>
      <c r="B129" s="238"/>
      <c r="C129" s="238"/>
      <c r="D129" s="238"/>
      <c r="E129" s="60"/>
      <c r="F129" s="60"/>
      <c r="G129" s="60"/>
      <c r="H129" s="60"/>
      <c r="I129" s="67"/>
      <c r="J129" s="67"/>
      <c r="K129" s="67"/>
      <c r="L129" s="68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12.75">
      <c r="A130" s="14">
        <v>264</v>
      </c>
      <c r="B130" s="14" t="s">
        <v>280</v>
      </c>
      <c r="C130" s="14">
        <v>150</v>
      </c>
      <c r="D130" s="14">
        <v>200</v>
      </c>
      <c r="E130" s="15">
        <v>4.8</v>
      </c>
      <c r="F130" s="15">
        <v>8.55</v>
      </c>
      <c r="G130" s="15">
        <v>26.8</v>
      </c>
      <c r="H130" s="15">
        <v>203.4</v>
      </c>
      <c r="I130" s="15">
        <v>6.4</v>
      </c>
      <c r="J130" s="15">
        <v>11.4</v>
      </c>
      <c r="K130" s="15">
        <v>35.7</v>
      </c>
      <c r="L130" s="16">
        <v>271.2</v>
      </c>
      <c r="M130" s="70">
        <v>0.09</v>
      </c>
      <c r="N130" s="70">
        <v>1.06</v>
      </c>
      <c r="O130" s="70">
        <v>0.06</v>
      </c>
      <c r="P130" s="70">
        <v>0.57</v>
      </c>
      <c r="Q130" s="70">
        <v>0.12</v>
      </c>
      <c r="R130" s="70">
        <v>1.42</v>
      </c>
      <c r="S130" s="70">
        <v>0.08</v>
      </c>
      <c r="T130" s="70">
        <v>0.76</v>
      </c>
      <c r="U130" s="70">
        <v>125.2</v>
      </c>
      <c r="V130" s="70">
        <v>187.9</v>
      </c>
      <c r="W130" s="70">
        <v>27.9</v>
      </c>
      <c r="X130" s="70">
        <v>0.69</v>
      </c>
      <c r="Y130" s="70">
        <v>167</v>
      </c>
      <c r="Z130" s="70">
        <v>250.6</v>
      </c>
      <c r="AA130" s="70">
        <v>37.2</v>
      </c>
      <c r="AB130" s="70">
        <v>0.92</v>
      </c>
    </row>
    <row r="131" spans="1:28" ht="12.75">
      <c r="A131" s="14">
        <v>494</v>
      </c>
      <c r="B131" s="14" t="s">
        <v>112</v>
      </c>
      <c r="C131" s="14">
        <v>200</v>
      </c>
      <c r="D131" s="14">
        <v>200</v>
      </c>
      <c r="E131" s="15">
        <v>0.1</v>
      </c>
      <c r="F131" s="15">
        <v>0</v>
      </c>
      <c r="G131" s="15">
        <v>15.2</v>
      </c>
      <c r="H131" s="16">
        <v>61</v>
      </c>
      <c r="I131" s="15">
        <v>0.1</v>
      </c>
      <c r="J131" s="15">
        <v>0</v>
      </c>
      <c r="K131" s="15">
        <v>15.2</v>
      </c>
      <c r="L131" s="16">
        <v>61</v>
      </c>
      <c r="M131" s="70">
        <v>0.04</v>
      </c>
      <c r="N131" s="70">
        <v>1.3</v>
      </c>
      <c r="O131" s="70">
        <v>0.01</v>
      </c>
      <c r="P131" s="70">
        <v>0</v>
      </c>
      <c r="Q131" s="70">
        <v>0.04</v>
      </c>
      <c r="R131" s="70">
        <v>1.3</v>
      </c>
      <c r="S131" s="70">
        <v>0.01</v>
      </c>
      <c r="T131" s="70">
        <v>0</v>
      </c>
      <c r="U131" s="70">
        <v>127</v>
      </c>
      <c r="V131" s="70">
        <v>93</v>
      </c>
      <c r="W131" s="70">
        <v>15</v>
      </c>
      <c r="X131" s="70">
        <v>0.4</v>
      </c>
      <c r="Y131" s="70">
        <v>127</v>
      </c>
      <c r="Z131" s="70">
        <v>93</v>
      </c>
      <c r="AA131" s="70">
        <v>15</v>
      </c>
      <c r="AB131" s="70">
        <v>0.4</v>
      </c>
    </row>
    <row r="132" spans="1:28" ht="12.75">
      <c r="A132" s="14">
        <v>108</v>
      </c>
      <c r="B132" s="14" t="s">
        <v>228</v>
      </c>
      <c r="C132" s="14">
        <v>40</v>
      </c>
      <c r="D132" s="14">
        <v>50</v>
      </c>
      <c r="E132" s="23">
        <v>3.04</v>
      </c>
      <c r="F132" s="23">
        <v>0.32</v>
      </c>
      <c r="G132" s="23">
        <v>19.68</v>
      </c>
      <c r="H132" s="15">
        <v>94</v>
      </c>
      <c r="I132" s="15">
        <v>3.8</v>
      </c>
      <c r="J132" s="15">
        <v>0.4</v>
      </c>
      <c r="K132" s="15">
        <v>24.6</v>
      </c>
      <c r="L132" s="16">
        <v>117.5</v>
      </c>
      <c r="M132" s="70">
        <v>0.04</v>
      </c>
      <c r="N132" s="70">
        <v>0</v>
      </c>
      <c r="O132" s="70">
        <v>0</v>
      </c>
      <c r="P132" s="70">
        <v>0.45</v>
      </c>
      <c r="Q132" s="70">
        <v>0.05</v>
      </c>
      <c r="R132" s="70">
        <v>0</v>
      </c>
      <c r="S132" s="70">
        <v>0</v>
      </c>
      <c r="T132" s="70">
        <v>0.5</v>
      </c>
      <c r="U132" s="70">
        <v>8</v>
      </c>
      <c r="V132" s="70">
        <v>26</v>
      </c>
      <c r="W132" s="70">
        <v>5.6</v>
      </c>
      <c r="X132" s="70">
        <v>0.5</v>
      </c>
      <c r="Y132" s="70">
        <v>10</v>
      </c>
      <c r="Z132" s="70">
        <v>32.5</v>
      </c>
      <c r="AA132" s="70">
        <v>7</v>
      </c>
      <c r="AB132" s="70">
        <v>0.5</v>
      </c>
    </row>
    <row r="133" spans="1:28" ht="12.75">
      <c r="A133" s="66">
        <v>105</v>
      </c>
      <c r="B133" s="14" t="s">
        <v>70</v>
      </c>
      <c r="C133" s="24" t="s">
        <v>28</v>
      </c>
      <c r="D133" s="14">
        <v>10</v>
      </c>
      <c r="E133" s="15">
        <v>0.05</v>
      </c>
      <c r="F133" s="15">
        <v>8.25</v>
      </c>
      <c r="G133" s="15">
        <v>0.08</v>
      </c>
      <c r="H133" s="16">
        <v>74.8</v>
      </c>
      <c r="I133" s="15">
        <v>0.05</v>
      </c>
      <c r="J133" s="15">
        <v>8.25</v>
      </c>
      <c r="K133" s="15">
        <v>0.08</v>
      </c>
      <c r="L133" s="16">
        <v>74.8</v>
      </c>
      <c r="M133" s="70">
        <v>0</v>
      </c>
      <c r="N133" s="70">
        <v>0</v>
      </c>
      <c r="O133" s="70">
        <v>0.05</v>
      </c>
      <c r="P133" s="70">
        <v>0.1</v>
      </c>
      <c r="Q133" s="70">
        <v>0</v>
      </c>
      <c r="R133" s="70">
        <v>0</v>
      </c>
      <c r="S133" s="70">
        <v>0.05</v>
      </c>
      <c r="T133" s="70">
        <v>1</v>
      </c>
      <c r="U133" s="70">
        <v>1.2</v>
      </c>
      <c r="V133" s="70">
        <v>1.9</v>
      </c>
      <c r="W133" s="70">
        <v>0</v>
      </c>
      <c r="X133" s="70">
        <v>0.02</v>
      </c>
      <c r="Y133" s="70">
        <v>1.2</v>
      </c>
      <c r="Z133" s="70">
        <v>1.9</v>
      </c>
      <c r="AA133" s="70">
        <v>0</v>
      </c>
      <c r="AB133" s="70">
        <v>0.02</v>
      </c>
    </row>
    <row r="134" spans="1:28" ht="12.75">
      <c r="A134" s="14">
        <v>100</v>
      </c>
      <c r="B134" s="90" t="s">
        <v>27</v>
      </c>
      <c r="C134" s="91" t="s">
        <v>28</v>
      </c>
      <c r="D134" s="90">
        <v>13.5</v>
      </c>
      <c r="E134" s="15">
        <v>2.65</v>
      </c>
      <c r="F134" s="15">
        <v>2.61</v>
      </c>
      <c r="G134" s="15">
        <v>0</v>
      </c>
      <c r="H134" s="16">
        <v>34.3</v>
      </c>
      <c r="I134" s="15">
        <v>3.57</v>
      </c>
      <c r="J134" s="15">
        <v>3.52</v>
      </c>
      <c r="K134" s="15">
        <v>0</v>
      </c>
      <c r="L134" s="16">
        <v>46.3</v>
      </c>
      <c r="M134" s="70">
        <v>0</v>
      </c>
      <c r="N134" s="70">
        <v>0.07</v>
      </c>
      <c r="O134" s="70">
        <v>0.023</v>
      </c>
      <c r="P134" s="70">
        <v>0.05</v>
      </c>
      <c r="Q134" s="70">
        <v>0</v>
      </c>
      <c r="R134" s="70">
        <v>0.09</v>
      </c>
      <c r="S134" s="70">
        <v>0.027</v>
      </c>
      <c r="T134" s="70">
        <v>0.067</v>
      </c>
      <c r="U134" s="70">
        <v>90</v>
      </c>
      <c r="V134" s="70">
        <v>59</v>
      </c>
      <c r="W134" s="70">
        <v>5</v>
      </c>
      <c r="X134" s="70">
        <v>0.09</v>
      </c>
      <c r="Y134" s="70">
        <v>121.5</v>
      </c>
      <c r="Z134" s="70">
        <v>79.6</v>
      </c>
      <c r="AA134" s="70">
        <v>6.75</v>
      </c>
      <c r="AB134" s="70">
        <v>0.12</v>
      </c>
    </row>
    <row r="135" spans="1:28" ht="12.75">
      <c r="A135" s="14">
        <v>112</v>
      </c>
      <c r="B135" s="14" t="s">
        <v>140</v>
      </c>
      <c r="C135" s="24" t="s">
        <v>96</v>
      </c>
      <c r="D135" s="14">
        <v>100</v>
      </c>
      <c r="E135" s="15">
        <v>0.4</v>
      </c>
      <c r="F135" s="15">
        <v>0.04</v>
      </c>
      <c r="G135" s="15">
        <v>9.8</v>
      </c>
      <c r="H135" s="15">
        <v>47</v>
      </c>
      <c r="I135" s="15">
        <v>0.4</v>
      </c>
      <c r="J135" s="15">
        <v>0.04</v>
      </c>
      <c r="K135" s="15">
        <v>9.8</v>
      </c>
      <c r="L135" s="16">
        <v>47</v>
      </c>
      <c r="M135" s="70">
        <v>0.03</v>
      </c>
      <c r="N135" s="70">
        <v>10</v>
      </c>
      <c r="O135" s="70">
        <v>0</v>
      </c>
      <c r="P135" s="70">
        <v>0.2</v>
      </c>
      <c r="Q135" s="70">
        <v>0.03</v>
      </c>
      <c r="R135" s="70">
        <v>10</v>
      </c>
      <c r="S135" s="70">
        <v>0</v>
      </c>
      <c r="T135" s="70">
        <v>0.2</v>
      </c>
      <c r="U135" s="70">
        <v>16</v>
      </c>
      <c r="V135" s="70">
        <v>11</v>
      </c>
      <c r="W135" s="70">
        <v>9</v>
      </c>
      <c r="X135" s="70">
        <v>2.2</v>
      </c>
      <c r="Y135" s="70">
        <v>16</v>
      </c>
      <c r="Z135" s="70">
        <v>11</v>
      </c>
      <c r="AA135" s="70">
        <v>9</v>
      </c>
      <c r="AB135" s="70">
        <v>2.2</v>
      </c>
    </row>
    <row r="136" spans="1:28" ht="12.75">
      <c r="A136" s="238" t="s">
        <v>30</v>
      </c>
      <c r="B136" s="238"/>
      <c r="C136" s="238"/>
      <c r="D136" s="238"/>
      <c r="E136" s="10">
        <f>SUM(E130:E135)</f>
        <v>11.04</v>
      </c>
      <c r="F136" s="10">
        <f>SUM(F130:F135)</f>
        <v>19.77</v>
      </c>
      <c r="G136" s="10">
        <f>SUM(G130:G135)</f>
        <v>71.56</v>
      </c>
      <c r="H136" s="10">
        <v>569</v>
      </c>
      <c r="I136" s="10">
        <f>SUM(I130:I135)</f>
        <v>14.320000000000002</v>
      </c>
      <c r="J136" s="10">
        <f>SUM(J130:J135)</f>
        <v>23.61</v>
      </c>
      <c r="K136" s="10">
        <f>SUM(K130:K135)</f>
        <v>85.38</v>
      </c>
      <c r="L136" s="11">
        <v>658.9</v>
      </c>
      <c r="M136" s="11">
        <f aca="true" t="shared" si="21" ref="M136:AB136">SUM(M130:M135)</f>
        <v>0.2</v>
      </c>
      <c r="N136" s="11">
        <f t="shared" si="21"/>
        <v>12.43</v>
      </c>
      <c r="O136" s="11">
        <f t="shared" si="21"/>
        <v>0.143</v>
      </c>
      <c r="P136" s="11">
        <f t="shared" si="21"/>
        <v>1.37</v>
      </c>
      <c r="Q136" s="11">
        <f t="shared" si="21"/>
        <v>0.24000000000000002</v>
      </c>
      <c r="R136" s="11">
        <f t="shared" si="21"/>
        <v>12.809999999999999</v>
      </c>
      <c r="S136" s="11">
        <f t="shared" si="21"/>
        <v>0.167</v>
      </c>
      <c r="T136" s="11">
        <f t="shared" si="21"/>
        <v>2.527</v>
      </c>
      <c r="U136" s="11">
        <f t="shared" si="21"/>
        <v>367.4</v>
      </c>
      <c r="V136" s="11">
        <f t="shared" si="21"/>
        <v>378.79999999999995</v>
      </c>
      <c r="W136" s="11">
        <f t="shared" si="21"/>
        <v>62.5</v>
      </c>
      <c r="X136" s="11">
        <f t="shared" si="21"/>
        <v>3.9000000000000004</v>
      </c>
      <c r="Y136" s="11">
        <f t="shared" si="21"/>
        <v>442.7</v>
      </c>
      <c r="Z136" s="11">
        <f t="shared" si="21"/>
        <v>468.6</v>
      </c>
      <c r="AA136" s="11">
        <f t="shared" si="21"/>
        <v>74.95</v>
      </c>
      <c r="AB136" s="10">
        <f t="shared" si="21"/>
        <v>4.16</v>
      </c>
    </row>
    <row r="137" spans="1:28" ht="13.5">
      <c r="A137" s="238" t="s">
        <v>31</v>
      </c>
      <c r="B137" s="238"/>
      <c r="C137" s="238"/>
      <c r="D137" s="238"/>
      <c r="E137" s="78"/>
      <c r="F137" s="78"/>
      <c r="G137" s="78"/>
      <c r="H137" s="79"/>
      <c r="I137" s="38"/>
      <c r="J137" s="38"/>
      <c r="K137" s="38"/>
      <c r="L137" s="39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15" customHeight="1">
      <c r="A138" s="44">
        <v>25</v>
      </c>
      <c r="B138" s="44" t="s">
        <v>160</v>
      </c>
      <c r="C138" s="44">
        <v>60</v>
      </c>
      <c r="D138" s="44">
        <v>100</v>
      </c>
      <c r="E138" s="15">
        <v>0.66</v>
      </c>
      <c r="F138" s="15">
        <v>3.66</v>
      </c>
      <c r="G138" s="15">
        <v>2.22</v>
      </c>
      <c r="H138" s="16">
        <v>39</v>
      </c>
      <c r="I138" s="15">
        <v>1.1</v>
      </c>
      <c r="J138" s="15">
        <v>6.1</v>
      </c>
      <c r="K138" s="15">
        <v>3.7</v>
      </c>
      <c r="L138" s="16">
        <v>65</v>
      </c>
      <c r="M138" s="70">
        <v>0.024</v>
      </c>
      <c r="N138" s="70">
        <v>8.1</v>
      </c>
      <c r="O138" s="70">
        <v>0</v>
      </c>
      <c r="P138" s="70" t="s">
        <v>224</v>
      </c>
      <c r="Q138" s="70">
        <v>0.04</v>
      </c>
      <c r="R138" s="70">
        <v>13.5</v>
      </c>
      <c r="S138" s="70">
        <v>0</v>
      </c>
      <c r="T138" s="70">
        <v>2.9</v>
      </c>
      <c r="U138" s="70">
        <v>15.6</v>
      </c>
      <c r="V138" s="70">
        <v>20.4</v>
      </c>
      <c r="W138" s="70">
        <v>11.4</v>
      </c>
      <c r="X138" s="70">
        <v>0.36</v>
      </c>
      <c r="Y138" s="70">
        <v>26</v>
      </c>
      <c r="Z138" s="70">
        <v>34</v>
      </c>
      <c r="AA138" s="70">
        <v>19</v>
      </c>
      <c r="AB138" s="70">
        <v>0.6</v>
      </c>
    </row>
    <row r="139" spans="1:28" ht="15" customHeight="1">
      <c r="A139" s="14">
        <v>144</v>
      </c>
      <c r="B139" s="14" t="s">
        <v>164</v>
      </c>
      <c r="C139" s="14">
        <v>200</v>
      </c>
      <c r="D139" s="14">
        <v>250</v>
      </c>
      <c r="E139" s="15">
        <v>1.84</v>
      </c>
      <c r="F139" s="15">
        <v>3.4</v>
      </c>
      <c r="G139" s="15">
        <v>12.1</v>
      </c>
      <c r="H139" s="16">
        <v>116.4</v>
      </c>
      <c r="I139" s="15">
        <v>2.3</v>
      </c>
      <c r="J139" s="15">
        <v>4.25</v>
      </c>
      <c r="K139" s="15">
        <v>15.1</v>
      </c>
      <c r="L139" s="16">
        <v>128</v>
      </c>
      <c r="M139" s="70">
        <v>0.15</v>
      </c>
      <c r="N139" s="70">
        <v>6.94</v>
      </c>
      <c r="O139" s="70">
        <v>0.03</v>
      </c>
      <c r="P139" s="70">
        <v>0.18</v>
      </c>
      <c r="Q139" s="70">
        <v>0.19</v>
      </c>
      <c r="R139" s="70">
        <v>8.67</v>
      </c>
      <c r="S139" s="70">
        <v>0.037</v>
      </c>
      <c r="T139" s="70">
        <v>0.22</v>
      </c>
      <c r="U139" s="70">
        <v>15.2</v>
      </c>
      <c r="V139" s="70">
        <v>52.6</v>
      </c>
      <c r="W139" s="70">
        <v>20.4</v>
      </c>
      <c r="X139" s="70">
        <v>0.74</v>
      </c>
      <c r="Y139" s="70">
        <v>19</v>
      </c>
      <c r="Z139" s="70">
        <v>65.7</v>
      </c>
      <c r="AA139" s="70">
        <v>25.5</v>
      </c>
      <c r="AB139" s="70">
        <v>0.92</v>
      </c>
    </row>
    <row r="140" spans="1:28" ht="15" customHeight="1">
      <c r="A140" s="14">
        <v>404</v>
      </c>
      <c r="B140" s="14" t="s">
        <v>165</v>
      </c>
      <c r="C140" s="14"/>
      <c r="D140" s="14">
        <v>20</v>
      </c>
      <c r="E140" s="15">
        <v>4.7</v>
      </c>
      <c r="F140" s="15">
        <v>3.25</v>
      </c>
      <c r="G140" s="15">
        <v>0.11</v>
      </c>
      <c r="H140" s="16">
        <v>48.57</v>
      </c>
      <c r="I140" s="15">
        <v>4.7</v>
      </c>
      <c r="J140" s="15">
        <v>3.25</v>
      </c>
      <c r="K140" s="15">
        <v>0.11</v>
      </c>
      <c r="L140" s="16">
        <v>48.57</v>
      </c>
      <c r="M140" s="70">
        <v>0.01</v>
      </c>
      <c r="N140" s="70">
        <v>0.94</v>
      </c>
      <c r="O140" s="70">
        <v>0.005</v>
      </c>
      <c r="P140" s="70">
        <v>0.11</v>
      </c>
      <c r="Q140" s="70">
        <v>0.01</v>
      </c>
      <c r="R140" s="70">
        <v>0.94</v>
      </c>
      <c r="S140" s="70">
        <v>0.005</v>
      </c>
      <c r="T140" s="70">
        <v>0.11</v>
      </c>
      <c r="U140" s="70">
        <v>7.14</v>
      </c>
      <c r="V140" s="70">
        <v>31.7</v>
      </c>
      <c r="W140" s="70">
        <v>4.57</v>
      </c>
      <c r="X140" s="70">
        <v>0.31</v>
      </c>
      <c r="Y140" s="70">
        <v>7.14</v>
      </c>
      <c r="Z140" s="70">
        <v>31.7</v>
      </c>
      <c r="AA140" s="70">
        <v>4.57</v>
      </c>
      <c r="AB140" s="70">
        <v>0.31</v>
      </c>
    </row>
    <row r="141" spans="1:28" ht="15" customHeight="1">
      <c r="A141" s="14">
        <v>398</v>
      </c>
      <c r="B141" s="14" t="s">
        <v>168</v>
      </c>
      <c r="C141" s="14">
        <v>120</v>
      </c>
      <c r="D141" s="14">
        <v>120</v>
      </c>
      <c r="E141" s="15">
        <v>18</v>
      </c>
      <c r="F141" s="15">
        <v>13.8</v>
      </c>
      <c r="G141" s="15">
        <v>4.3</v>
      </c>
      <c r="H141" s="15">
        <v>213</v>
      </c>
      <c r="I141" s="15">
        <v>18</v>
      </c>
      <c r="J141" s="15">
        <v>13.8</v>
      </c>
      <c r="K141" s="15">
        <v>4.3</v>
      </c>
      <c r="L141" s="16">
        <v>213</v>
      </c>
      <c r="M141" s="70">
        <v>0.31</v>
      </c>
      <c r="N141" s="70">
        <v>9.27</v>
      </c>
      <c r="O141" s="70">
        <v>8.77</v>
      </c>
      <c r="P141" s="70">
        <v>5.89</v>
      </c>
      <c r="Q141" s="70">
        <v>0.31</v>
      </c>
      <c r="R141" s="70">
        <v>9.27</v>
      </c>
      <c r="S141" s="70">
        <v>8.77</v>
      </c>
      <c r="T141" s="70">
        <v>5.89</v>
      </c>
      <c r="U141" s="70">
        <v>25</v>
      </c>
      <c r="V141" s="70">
        <v>344.7</v>
      </c>
      <c r="W141" s="70">
        <v>19.6</v>
      </c>
      <c r="X141" s="70">
        <v>7.3</v>
      </c>
      <c r="Y141" s="70">
        <v>25</v>
      </c>
      <c r="Z141" s="70">
        <v>344.7</v>
      </c>
      <c r="AA141" s="70">
        <v>19.6</v>
      </c>
      <c r="AB141" s="70">
        <v>7.3</v>
      </c>
    </row>
    <row r="142" spans="1:28" ht="12.75" customHeight="1">
      <c r="A142" s="14"/>
      <c r="B142" s="14" t="s">
        <v>172</v>
      </c>
      <c r="C142" s="14"/>
      <c r="D142" s="14"/>
      <c r="E142" s="15"/>
      <c r="F142" s="15"/>
      <c r="G142" s="15"/>
      <c r="H142" s="15"/>
      <c r="I142" s="18"/>
      <c r="J142" s="18"/>
      <c r="K142" s="18"/>
      <c r="L142" s="71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</row>
    <row r="143" spans="1:28" ht="12" customHeight="1">
      <c r="A143" s="56">
        <v>291</v>
      </c>
      <c r="B143" s="56" t="s">
        <v>234</v>
      </c>
      <c r="C143" s="56">
        <v>150</v>
      </c>
      <c r="D143" s="56">
        <v>180</v>
      </c>
      <c r="E143" s="15">
        <v>5.65</v>
      </c>
      <c r="F143" s="15">
        <v>6.7</v>
      </c>
      <c r="G143" s="15">
        <v>29.04</v>
      </c>
      <c r="H143" s="16">
        <v>144.9</v>
      </c>
      <c r="I143" s="15">
        <v>6.78</v>
      </c>
      <c r="J143" s="15">
        <v>8.1</v>
      </c>
      <c r="K143" s="15">
        <v>34.84</v>
      </c>
      <c r="L143" s="16">
        <v>173.8</v>
      </c>
      <c r="M143" s="70">
        <v>0.057</v>
      </c>
      <c r="N143" s="70">
        <v>0.015</v>
      </c>
      <c r="O143" s="70">
        <v>0</v>
      </c>
      <c r="P143" s="70">
        <v>0.79</v>
      </c>
      <c r="Q143" s="70">
        <v>0.068</v>
      </c>
      <c r="R143" s="70">
        <v>0.018</v>
      </c>
      <c r="S143" s="70">
        <v>0</v>
      </c>
      <c r="T143" s="70">
        <v>0.95</v>
      </c>
      <c r="U143" s="70">
        <v>0.57</v>
      </c>
      <c r="V143" s="70">
        <v>35.7</v>
      </c>
      <c r="W143" s="70">
        <v>8.1</v>
      </c>
      <c r="X143" s="70">
        <v>0.78</v>
      </c>
      <c r="Y143" s="70">
        <v>0.68</v>
      </c>
      <c r="Z143" s="70">
        <v>42.8</v>
      </c>
      <c r="AA143" s="70">
        <v>9.72</v>
      </c>
      <c r="AB143" s="70">
        <v>0.93</v>
      </c>
    </row>
    <row r="144" spans="1:28" ht="12" customHeight="1">
      <c r="A144" s="28">
        <v>511</v>
      </c>
      <c r="B144" s="28" t="s">
        <v>122</v>
      </c>
      <c r="C144" s="28">
        <v>200</v>
      </c>
      <c r="D144" s="28">
        <v>200</v>
      </c>
      <c r="E144" s="31">
        <v>0.3</v>
      </c>
      <c r="F144" s="31">
        <v>0.1</v>
      </c>
      <c r="G144" s="31">
        <v>17.2</v>
      </c>
      <c r="H144" s="32">
        <v>71</v>
      </c>
      <c r="I144" s="31">
        <v>0.3</v>
      </c>
      <c r="J144" s="31">
        <v>0.1</v>
      </c>
      <c r="K144" s="31">
        <v>17.2</v>
      </c>
      <c r="L144" s="32">
        <v>71</v>
      </c>
      <c r="M144" s="70">
        <v>0.01</v>
      </c>
      <c r="N144" s="70">
        <v>24</v>
      </c>
      <c r="O144" s="70">
        <v>0</v>
      </c>
      <c r="P144" s="70">
        <v>0</v>
      </c>
      <c r="Q144" s="70">
        <v>0.01</v>
      </c>
      <c r="R144" s="70">
        <v>24</v>
      </c>
      <c r="S144" s="70">
        <v>0</v>
      </c>
      <c r="T144" s="70">
        <v>0</v>
      </c>
      <c r="U144" s="70">
        <v>11</v>
      </c>
      <c r="V144" s="70">
        <v>10</v>
      </c>
      <c r="W144" s="70">
        <v>9</v>
      </c>
      <c r="X144" s="70">
        <v>0.4</v>
      </c>
      <c r="Y144" s="70">
        <v>11</v>
      </c>
      <c r="Z144" s="70">
        <v>10</v>
      </c>
      <c r="AA144" s="70">
        <v>9</v>
      </c>
      <c r="AB144" s="70">
        <v>0.4</v>
      </c>
    </row>
    <row r="145" spans="1:28" ht="15.75" customHeight="1">
      <c r="A145" s="14">
        <v>108</v>
      </c>
      <c r="B145" s="14" t="s">
        <v>25</v>
      </c>
      <c r="C145" s="14">
        <v>50</v>
      </c>
      <c r="D145" s="14">
        <v>60</v>
      </c>
      <c r="E145" s="23">
        <v>3.8</v>
      </c>
      <c r="F145" s="23">
        <v>0.4</v>
      </c>
      <c r="G145" s="23">
        <v>24.6</v>
      </c>
      <c r="H145" s="15">
        <v>117.5</v>
      </c>
      <c r="I145" s="15">
        <v>4.56</v>
      </c>
      <c r="J145" s="15">
        <v>0.48</v>
      </c>
      <c r="K145" s="15">
        <v>29.52</v>
      </c>
      <c r="L145" s="16">
        <v>141</v>
      </c>
      <c r="M145" s="70">
        <v>0.05</v>
      </c>
      <c r="N145" s="70">
        <v>0</v>
      </c>
      <c r="O145" s="70">
        <v>0</v>
      </c>
      <c r="P145" s="70">
        <v>0.5</v>
      </c>
      <c r="Q145" s="70">
        <v>0.06</v>
      </c>
      <c r="R145" s="70">
        <v>0</v>
      </c>
      <c r="S145" s="70">
        <v>0</v>
      </c>
      <c r="T145" s="70">
        <v>0.6</v>
      </c>
      <c r="U145" s="70">
        <v>10</v>
      </c>
      <c r="V145" s="70">
        <v>32.5</v>
      </c>
      <c r="W145" s="70">
        <v>7</v>
      </c>
      <c r="X145" s="70">
        <v>0.5</v>
      </c>
      <c r="Y145" s="70">
        <v>12</v>
      </c>
      <c r="Z145" s="70">
        <v>39</v>
      </c>
      <c r="AA145" s="70">
        <v>8.4</v>
      </c>
      <c r="AB145" s="70">
        <v>0.6</v>
      </c>
    </row>
    <row r="146" spans="1:28" ht="15" customHeight="1">
      <c r="A146" s="14">
        <v>109</v>
      </c>
      <c r="B146" s="14" t="s">
        <v>53</v>
      </c>
      <c r="C146" s="14">
        <v>50</v>
      </c>
      <c r="D146" s="14">
        <v>70</v>
      </c>
      <c r="E146" s="15">
        <v>3.3</v>
      </c>
      <c r="F146" s="15">
        <v>0.6</v>
      </c>
      <c r="G146" s="15">
        <v>16.7</v>
      </c>
      <c r="H146" s="15">
        <v>87</v>
      </c>
      <c r="I146" s="15">
        <v>4.62</v>
      </c>
      <c r="J146" s="15">
        <v>7.3</v>
      </c>
      <c r="K146" s="15">
        <v>23.38</v>
      </c>
      <c r="L146" s="16">
        <v>121.8</v>
      </c>
      <c r="M146" s="70">
        <v>0.09</v>
      </c>
      <c r="N146" s="70">
        <v>0</v>
      </c>
      <c r="O146" s="70">
        <v>0</v>
      </c>
      <c r="P146" s="70">
        <v>0.7</v>
      </c>
      <c r="Q146" s="70">
        <v>0.12</v>
      </c>
      <c r="R146" s="70">
        <v>0</v>
      </c>
      <c r="S146" s="70">
        <v>0</v>
      </c>
      <c r="T146" s="70">
        <v>0.98</v>
      </c>
      <c r="U146" s="70">
        <v>17.5</v>
      </c>
      <c r="V146" s="70">
        <v>79</v>
      </c>
      <c r="W146" s="70">
        <v>23.5</v>
      </c>
      <c r="X146" s="70">
        <v>1.95</v>
      </c>
      <c r="Y146" s="70">
        <v>24.5</v>
      </c>
      <c r="Z146" s="70">
        <v>110.6</v>
      </c>
      <c r="AA146" s="70">
        <v>32.9</v>
      </c>
      <c r="AB146" s="70">
        <v>2.73</v>
      </c>
    </row>
    <row r="147" spans="1:28" ht="16.5" customHeight="1">
      <c r="A147" s="241" t="s">
        <v>55</v>
      </c>
      <c r="B147" s="241"/>
      <c r="C147" s="241"/>
      <c r="D147" s="241"/>
      <c r="E147" s="36">
        <f aca="true" t="shared" si="22" ref="E147:AB147">SUM(E138:E146)</f>
        <v>38.25</v>
      </c>
      <c r="F147" s="36">
        <f t="shared" si="22"/>
        <v>31.91</v>
      </c>
      <c r="G147" s="36">
        <f t="shared" si="22"/>
        <v>106.27</v>
      </c>
      <c r="H147" s="36">
        <f t="shared" si="22"/>
        <v>837.37</v>
      </c>
      <c r="I147" s="36">
        <f t="shared" si="22"/>
        <v>42.36</v>
      </c>
      <c r="J147" s="36">
        <f t="shared" si="22"/>
        <v>43.379999999999995</v>
      </c>
      <c r="K147" s="36">
        <f t="shared" si="22"/>
        <v>128.15</v>
      </c>
      <c r="L147" s="37">
        <f t="shared" si="22"/>
        <v>962.17</v>
      </c>
      <c r="M147" s="37">
        <f t="shared" si="22"/>
        <v>0.7010000000000001</v>
      </c>
      <c r="N147" s="37">
        <f t="shared" si="22"/>
        <v>49.265</v>
      </c>
      <c r="O147" s="37">
        <f t="shared" si="22"/>
        <v>8.805</v>
      </c>
      <c r="P147" s="37">
        <f t="shared" si="22"/>
        <v>8.17</v>
      </c>
      <c r="Q147" s="37">
        <f t="shared" si="22"/>
        <v>0.8080000000000002</v>
      </c>
      <c r="R147" s="37">
        <f t="shared" si="22"/>
        <v>56.398</v>
      </c>
      <c r="S147" s="37">
        <f t="shared" si="22"/>
        <v>8.812</v>
      </c>
      <c r="T147" s="37">
        <f t="shared" si="22"/>
        <v>11.649999999999999</v>
      </c>
      <c r="U147" s="37">
        <f t="shared" si="22"/>
        <v>102.00999999999999</v>
      </c>
      <c r="V147" s="37">
        <f t="shared" si="22"/>
        <v>606.5999999999999</v>
      </c>
      <c r="W147" s="37">
        <f t="shared" si="22"/>
        <v>103.57</v>
      </c>
      <c r="X147" s="37">
        <f t="shared" si="22"/>
        <v>12.34</v>
      </c>
      <c r="Y147" s="37">
        <f t="shared" si="22"/>
        <v>125.32000000000001</v>
      </c>
      <c r="Z147" s="37">
        <f t="shared" si="22"/>
        <v>678.5</v>
      </c>
      <c r="AA147" s="37">
        <f t="shared" si="22"/>
        <v>128.69</v>
      </c>
      <c r="AB147" s="36">
        <f t="shared" si="22"/>
        <v>13.79</v>
      </c>
    </row>
    <row r="148" spans="1:28" ht="15.75" customHeight="1">
      <c r="A148" s="238" t="s">
        <v>56</v>
      </c>
      <c r="B148" s="238"/>
      <c r="C148" s="238"/>
      <c r="D148" s="238"/>
      <c r="E148" s="36">
        <f aca="true" t="shared" si="23" ref="E148:AB148">E147+E136</f>
        <v>49.29</v>
      </c>
      <c r="F148" s="36">
        <f t="shared" si="23"/>
        <v>51.68</v>
      </c>
      <c r="G148" s="36">
        <f t="shared" si="23"/>
        <v>177.82999999999998</v>
      </c>
      <c r="H148" s="36">
        <f t="shared" si="23"/>
        <v>1406.37</v>
      </c>
      <c r="I148" s="36">
        <f t="shared" si="23"/>
        <v>56.68</v>
      </c>
      <c r="J148" s="36">
        <f t="shared" si="23"/>
        <v>66.99</v>
      </c>
      <c r="K148" s="36">
        <f t="shared" si="23"/>
        <v>213.53</v>
      </c>
      <c r="L148" s="37">
        <f t="shared" si="23"/>
        <v>1621.07</v>
      </c>
      <c r="M148" s="37">
        <f t="shared" si="23"/>
        <v>0.901</v>
      </c>
      <c r="N148" s="37">
        <f t="shared" si="23"/>
        <v>61.695</v>
      </c>
      <c r="O148" s="37">
        <f t="shared" si="23"/>
        <v>8.948</v>
      </c>
      <c r="P148" s="37">
        <f t="shared" si="23"/>
        <v>9.54</v>
      </c>
      <c r="Q148" s="37">
        <f t="shared" si="23"/>
        <v>1.0480000000000003</v>
      </c>
      <c r="R148" s="37">
        <f t="shared" si="23"/>
        <v>69.208</v>
      </c>
      <c r="S148" s="37">
        <f t="shared" si="23"/>
        <v>8.979</v>
      </c>
      <c r="T148" s="37">
        <f t="shared" si="23"/>
        <v>14.177</v>
      </c>
      <c r="U148" s="37">
        <f t="shared" si="23"/>
        <v>469.40999999999997</v>
      </c>
      <c r="V148" s="37">
        <f t="shared" si="23"/>
        <v>985.3999999999999</v>
      </c>
      <c r="W148" s="37">
        <f t="shared" si="23"/>
        <v>166.07</v>
      </c>
      <c r="X148" s="37">
        <f t="shared" si="23"/>
        <v>16.240000000000002</v>
      </c>
      <c r="Y148" s="37">
        <f t="shared" si="23"/>
        <v>568.02</v>
      </c>
      <c r="Z148" s="37">
        <f t="shared" si="23"/>
        <v>1147.1</v>
      </c>
      <c r="AA148" s="37">
        <f t="shared" si="23"/>
        <v>203.64</v>
      </c>
      <c r="AB148" s="36">
        <f t="shared" si="23"/>
        <v>17.95</v>
      </c>
    </row>
    <row r="149" spans="1:28" ht="15.75">
      <c r="A149" s="243" t="s">
        <v>174</v>
      </c>
      <c r="B149" s="243"/>
      <c r="C149" s="243"/>
      <c r="D149" s="243"/>
      <c r="E149" s="243"/>
      <c r="F149" s="243"/>
      <c r="G149" s="243"/>
      <c r="H149" s="243"/>
      <c r="I149" s="243"/>
      <c r="J149" s="243"/>
      <c r="K149" s="243"/>
      <c r="L149" s="24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ht="12.75" customHeight="1">
      <c r="A150" s="244" t="s">
        <v>16</v>
      </c>
      <c r="B150" s="244"/>
      <c r="C150" s="244"/>
      <c r="D150" s="244"/>
      <c r="E150" s="76"/>
      <c r="F150" s="76"/>
      <c r="G150" s="77"/>
      <c r="H150" s="76"/>
      <c r="I150" s="51"/>
      <c r="J150" s="51"/>
      <c r="K150" s="51"/>
      <c r="L150" s="52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ht="15" customHeight="1">
      <c r="A151" s="14">
        <v>106</v>
      </c>
      <c r="B151" s="14" t="s">
        <v>277</v>
      </c>
      <c r="C151" s="14">
        <v>60</v>
      </c>
      <c r="D151" s="14">
        <v>100</v>
      </c>
      <c r="E151" s="15">
        <v>0.48</v>
      </c>
      <c r="F151" s="15">
        <v>0</v>
      </c>
      <c r="G151" s="15">
        <v>1.5</v>
      </c>
      <c r="H151" s="15">
        <v>14.4</v>
      </c>
      <c r="I151" s="15">
        <v>1.1</v>
      </c>
      <c r="J151" s="15">
        <v>0</v>
      </c>
      <c r="K151" s="15">
        <v>0.2</v>
      </c>
      <c r="L151" s="16">
        <v>24</v>
      </c>
      <c r="M151" s="70">
        <v>0.04</v>
      </c>
      <c r="N151" s="70">
        <v>15</v>
      </c>
      <c r="O151" s="70">
        <v>0</v>
      </c>
      <c r="P151" s="70">
        <v>0.42</v>
      </c>
      <c r="Q151" s="70">
        <v>0.06</v>
      </c>
      <c r="R151" s="70">
        <v>25</v>
      </c>
      <c r="S151" s="70">
        <v>0</v>
      </c>
      <c r="T151" s="70">
        <v>0.7</v>
      </c>
      <c r="U151" s="70">
        <v>8.4</v>
      </c>
      <c r="V151" s="70">
        <v>15.6</v>
      </c>
      <c r="W151" s="70">
        <v>12</v>
      </c>
      <c r="X151" s="70">
        <v>0.54</v>
      </c>
      <c r="Y151" s="70">
        <v>14</v>
      </c>
      <c r="Z151" s="70">
        <v>26</v>
      </c>
      <c r="AA151" s="70">
        <v>20</v>
      </c>
      <c r="AB151" s="70">
        <v>0.9</v>
      </c>
    </row>
    <row r="152" spans="1:28" ht="15.75" customHeight="1">
      <c r="A152" s="203">
        <v>341</v>
      </c>
      <c r="B152" s="203" t="s">
        <v>288</v>
      </c>
      <c r="C152" s="203">
        <v>80</v>
      </c>
      <c r="D152" s="14">
        <v>100</v>
      </c>
      <c r="E152" s="15">
        <v>11.12</v>
      </c>
      <c r="F152" s="15">
        <v>1.68</v>
      </c>
      <c r="G152" s="15">
        <v>7.68</v>
      </c>
      <c r="H152" s="16">
        <v>90.4</v>
      </c>
      <c r="I152" s="15">
        <v>13.9</v>
      </c>
      <c r="J152" s="15">
        <v>2.1</v>
      </c>
      <c r="K152" s="15">
        <v>9.6</v>
      </c>
      <c r="L152" s="16">
        <v>113</v>
      </c>
      <c r="M152" s="70">
        <v>0.04</v>
      </c>
      <c r="N152" s="70">
        <v>0.28</v>
      </c>
      <c r="O152" s="70">
        <v>0.014</v>
      </c>
      <c r="P152" s="70">
        <v>0.7</v>
      </c>
      <c r="Q152" s="70">
        <v>0.07</v>
      </c>
      <c r="R152" s="70">
        <v>0.4</v>
      </c>
      <c r="S152" s="70">
        <v>0.02</v>
      </c>
      <c r="T152" s="70">
        <v>1</v>
      </c>
      <c r="U152" s="70">
        <v>24.5</v>
      </c>
      <c r="V152" s="70">
        <v>112</v>
      </c>
      <c r="W152" s="70">
        <v>16.1</v>
      </c>
      <c r="X152" s="70">
        <v>0.42</v>
      </c>
      <c r="Y152" s="70">
        <v>35</v>
      </c>
      <c r="Z152" s="70">
        <v>160</v>
      </c>
      <c r="AA152" s="70">
        <v>23</v>
      </c>
      <c r="AB152" s="70">
        <v>0.6</v>
      </c>
    </row>
    <row r="153" spans="1:28" ht="15.75" customHeight="1">
      <c r="A153" s="14">
        <v>415</v>
      </c>
      <c r="B153" s="14" t="s">
        <v>67</v>
      </c>
      <c r="C153" s="14">
        <v>150</v>
      </c>
      <c r="D153" s="14">
        <v>150</v>
      </c>
      <c r="E153" s="15">
        <v>3.54</v>
      </c>
      <c r="F153" s="15">
        <v>6.04</v>
      </c>
      <c r="G153" s="15">
        <v>32.4</v>
      </c>
      <c r="H153" s="16">
        <v>198.1</v>
      </c>
      <c r="I153" s="15">
        <v>3.54</v>
      </c>
      <c r="J153" s="15">
        <v>6.04</v>
      </c>
      <c r="K153" s="15">
        <v>32.4</v>
      </c>
      <c r="L153" s="16">
        <v>198.1</v>
      </c>
      <c r="M153" s="70">
        <v>0.027</v>
      </c>
      <c r="N153" s="70">
        <v>0</v>
      </c>
      <c r="O153" s="70">
        <v>0.04</v>
      </c>
      <c r="P153" s="70">
        <v>0.27</v>
      </c>
      <c r="Q153" s="70">
        <v>0.027</v>
      </c>
      <c r="R153" s="70">
        <v>0</v>
      </c>
      <c r="S153" s="70">
        <v>0.04</v>
      </c>
      <c r="T153" s="70">
        <v>0.27</v>
      </c>
      <c r="U153" s="70">
        <v>4.8</v>
      </c>
      <c r="V153" s="70">
        <v>68.5</v>
      </c>
      <c r="W153" s="70">
        <v>21.75</v>
      </c>
      <c r="X153" s="70">
        <v>0.51</v>
      </c>
      <c r="Y153" s="70">
        <v>4.8</v>
      </c>
      <c r="Z153" s="70">
        <v>68.5</v>
      </c>
      <c r="AA153" s="70">
        <v>21.75</v>
      </c>
      <c r="AB153" s="70">
        <v>0.51</v>
      </c>
    </row>
    <row r="154" spans="1:28" ht="15" customHeight="1">
      <c r="A154" s="14">
        <v>496</v>
      </c>
      <c r="B154" s="14" t="s">
        <v>23</v>
      </c>
      <c r="C154" s="14">
        <v>200</v>
      </c>
      <c r="D154" s="14">
        <v>200</v>
      </c>
      <c r="E154" s="15">
        <v>3.6</v>
      </c>
      <c r="F154" s="15">
        <v>3.3</v>
      </c>
      <c r="G154" s="15">
        <v>25</v>
      </c>
      <c r="H154" s="16">
        <v>144</v>
      </c>
      <c r="I154" s="15">
        <v>3.6</v>
      </c>
      <c r="J154" s="15">
        <v>3.3</v>
      </c>
      <c r="K154" s="15">
        <v>25</v>
      </c>
      <c r="L154" s="16">
        <v>144</v>
      </c>
      <c r="M154" s="70">
        <v>0.04</v>
      </c>
      <c r="N154" s="70">
        <v>1.3</v>
      </c>
      <c r="O154" s="70">
        <v>0.02</v>
      </c>
      <c r="P154" s="70">
        <v>0</v>
      </c>
      <c r="Q154" s="70">
        <v>0.04</v>
      </c>
      <c r="R154" s="70">
        <v>1.3</v>
      </c>
      <c r="S154" s="70">
        <v>0.02</v>
      </c>
      <c r="T154" s="70">
        <v>0</v>
      </c>
      <c r="U154" s="70">
        <v>124</v>
      </c>
      <c r="V154" s="70">
        <v>110</v>
      </c>
      <c r="W154" s="70">
        <v>27</v>
      </c>
      <c r="X154" s="70">
        <v>0.8</v>
      </c>
      <c r="Y154" s="70">
        <v>124</v>
      </c>
      <c r="Z154" s="70">
        <v>110</v>
      </c>
      <c r="AA154" s="70">
        <v>27</v>
      </c>
      <c r="AB154" s="70">
        <v>0.8</v>
      </c>
    </row>
    <row r="155" spans="1:28" ht="15" customHeight="1">
      <c r="A155" s="14">
        <v>108</v>
      </c>
      <c r="B155" s="14" t="s">
        <v>289</v>
      </c>
      <c r="C155" s="14">
        <v>40</v>
      </c>
      <c r="D155" s="14">
        <v>50</v>
      </c>
      <c r="E155" s="23">
        <v>3.04</v>
      </c>
      <c r="F155" s="23">
        <v>0.32</v>
      </c>
      <c r="G155" s="23">
        <v>19.68</v>
      </c>
      <c r="H155" s="15">
        <v>94</v>
      </c>
      <c r="I155" s="15">
        <v>3.8</v>
      </c>
      <c r="J155" s="15">
        <v>0.4</v>
      </c>
      <c r="K155" s="15">
        <v>24.6</v>
      </c>
      <c r="L155" s="16">
        <v>117.5</v>
      </c>
      <c r="M155" s="70">
        <v>0.04</v>
      </c>
      <c r="N155" s="70">
        <v>0</v>
      </c>
      <c r="O155" s="70">
        <v>0</v>
      </c>
      <c r="P155" s="70">
        <v>0.45</v>
      </c>
      <c r="Q155" s="70">
        <v>0.05</v>
      </c>
      <c r="R155" s="70">
        <v>0</v>
      </c>
      <c r="S155" s="70">
        <v>0</v>
      </c>
      <c r="T155" s="70">
        <v>0.5</v>
      </c>
      <c r="U155" s="70">
        <v>8</v>
      </c>
      <c r="V155" s="70">
        <v>26</v>
      </c>
      <c r="W155" s="70">
        <v>5.6</v>
      </c>
      <c r="X155" s="70">
        <v>0.5</v>
      </c>
      <c r="Y155" s="70">
        <v>10</v>
      </c>
      <c r="Z155" s="70">
        <v>32.5</v>
      </c>
      <c r="AA155" s="70">
        <v>7</v>
      </c>
      <c r="AB155" s="70">
        <v>0.5</v>
      </c>
    </row>
    <row r="156" spans="1:28" ht="15" customHeight="1">
      <c r="A156" s="66">
        <v>105</v>
      </c>
      <c r="B156" s="14" t="s">
        <v>70</v>
      </c>
      <c r="C156" s="24" t="s">
        <v>28</v>
      </c>
      <c r="D156" s="14">
        <v>10</v>
      </c>
      <c r="E156" s="15">
        <v>0.05</v>
      </c>
      <c r="F156" s="15">
        <v>8.25</v>
      </c>
      <c r="G156" s="15">
        <v>0.08</v>
      </c>
      <c r="H156" s="16">
        <v>74.8</v>
      </c>
      <c r="I156" s="15">
        <v>0.05</v>
      </c>
      <c r="J156" s="15">
        <v>8.25</v>
      </c>
      <c r="K156" s="15">
        <v>0.08</v>
      </c>
      <c r="L156" s="16">
        <v>74.8</v>
      </c>
      <c r="M156" s="70">
        <v>0</v>
      </c>
      <c r="N156" s="70">
        <v>0</v>
      </c>
      <c r="O156" s="70">
        <v>0.05</v>
      </c>
      <c r="P156" s="70">
        <v>0.1</v>
      </c>
      <c r="Q156" s="70">
        <v>0</v>
      </c>
      <c r="R156" s="70">
        <v>0</v>
      </c>
      <c r="S156" s="70">
        <v>0.05</v>
      </c>
      <c r="T156" s="70">
        <v>1</v>
      </c>
      <c r="U156" s="70">
        <v>1.2</v>
      </c>
      <c r="V156" s="70">
        <v>1.9</v>
      </c>
      <c r="W156" s="70">
        <v>0</v>
      </c>
      <c r="X156" s="70">
        <v>0.02</v>
      </c>
      <c r="Y156" s="70">
        <v>1.2</v>
      </c>
      <c r="Z156" s="70">
        <v>1.9</v>
      </c>
      <c r="AA156" s="70">
        <v>0</v>
      </c>
      <c r="AB156" s="70">
        <v>0.02</v>
      </c>
    </row>
    <row r="157" spans="1:28" ht="15" customHeight="1">
      <c r="A157" s="238" t="s">
        <v>30</v>
      </c>
      <c r="B157" s="238"/>
      <c r="C157" s="238"/>
      <c r="D157" s="238"/>
      <c r="E157" s="10">
        <f aca="true" t="shared" si="24" ref="E157:AB157">SUM(E151:E156)</f>
        <v>21.830000000000002</v>
      </c>
      <c r="F157" s="10">
        <f t="shared" si="24"/>
        <v>19.59</v>
      </c>
      <c r="G157" s="10">
        <f t="shared" si="24"/>
        <v>86.33999999999999</v>
      </c>
      <c r="H157" s="10">
        <f t="shared" si="24"/>
        <v>615.6999999999999</v>
      </c>
      <c r="I157" s="10">
        <f t="shared" si="24"/>
        <v>25.990000000000002</v>
      </c>
      <c r="J157" s="10">
        <f t="shared" si="24"/>
        <v>20.090000000000003</v>
      </c>
      <c r="K157" s="10">
        <f t="shared" si="24"/>
        <v>91.87999999999998</v>
      </c>
      <c r="L157" s="10">
        <f t="shared" si="24"/>
        <v>671.4</v>
      </c>
      <c r="M157" s="10">
        <f t="shared" si="24"/>
        <v>0.187</v>
      </c>
      <c r="N157" s="10">
        <f t="shared" si="24"/>
        <v>16.58</v>
      </c>
      <c r="O157" s="10">
        <f t="shared" si="24"/>
        <v>0.124</v>
      </c>
      <c r="P157" s="10">
        <f t="shared" si="24"/>
        <v>1.94</v>
      </c>
      <c r="Q157" s="10">
        <f t="shared" si="24"/>
        <v>0.247</v>
      </c>
      <c r="R157" s="10">
        <f t="shared" si="24"/>
        <v>26.7</v>
      </c>
      <c r="S157" s="10">
        <f t="shared" si="24"/>
        <v>0.13</v>
      </c>
      <c r="T157" s="10">
        <f t="shared" si="24"/>
        <v>3.4699999999999998</v>
      </c>
      <c r="U157" s="10">
        <f t="shared" si="24"/>
        <v>170.89999999999998</v>
      </c>
      <c r="V157" s="10">
        <f t="shared" si="24"/>
        <v>334</v>
      </c>
      <c r="W157" s="10">
        <f t="shared" si="24"/>
        <v>82.44999999999999</v>
      </c>
      <c r="X157" s="10">
        <f t="shared" si="24"/>
        <v>2.79</v>
      </c>
      <c r="Y157" s="10">
        <f t="shared" si="24"/>
        <v>189</v>
      </c>
      <c r="Z157" s="10">
        <f t="shared" si="24"/>
        <v>398.9</v>
      </c>
      <c r="AA157" s="10">
        <f t="shared" si="24"/>
        <v>98.75</v>
      </c>
      <c r="AB157" s="10">
        <f t="shared" si="24"/>
        <v>3.3299999999999996</v>
      </c>
    </row>
    <row r="158" spans="1:28" ht="15" customHeight="1">
      <c r="A158" s="238" t="s">
        <v>31</v>
      </c>
      <c r="B158" s="238"/>
      <c r="C158" s="238"/>
      <c r="D158" s="238"/>
      <c r="E158" s="78"/>
      <c r="F158" s="78"/>
      <c r="G158" s="78"/>
      <c r="H158" s="79"/>
      <c r="I158" s="38"/>
      <c r="J158" s="38"/>
      <c r="K158" s="38"/>
      <c r="L158" s="39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1:28" ht="15" customHeight="1">
      <c r="A159" s="14">
        <v>75</v>
      </c>
      <c r="B159" s="14" t="s">
        <v>129</v>
      </c>
      <c r="C159" s="14">
        <v>60</v>
      </c>
      <c r="D159" s="14">
        <v>100</v>
      </c>
      <c r="E159" s="15">
        <v>1.08</v>
      </c>
      <c r="F159" s="15">
        <v>3.72</v>
      </c>
      <c r="G159" s="15">
        <v>5.34</v>
      </c>
      <c r="H159" s="16">
        <v>59.4</v>
      </c>
      <c r="I159" s="15">
        <v>1.8</v>
      </c>
      <c r="J159" s="15">
        <v>6.2</v>
      </c>
      <c r="K159" s="15">
        <v>8.9</v>
      </c>
      <c r="L159" s="16">
        <v>99</v>
      </c>
      <c r="M159" s="70">
        <v>0.042</v>
      </c>
      <c r="N159" s="70">
        <v>6.06</v>
      </c>
      <c r="O159" s="70">
        <v>0</v>
      </c>
      <c r="P159" s="70">
        <v>1.68</v>
      </c>
      <c r="Q159" s="70">
        <v>0.07</v>
      </c>
      <c r="R159" s="70">
        <v>10.1</v>
      </c>
      <c r="S159" s="70">
        <v>0</v>
      </c>
      <c r="T159" s="70">
        <v>2.8</v>
      </c>
      <c r="U159" s="70">
        <v>9.6</v>
      </c>
      <c r="V159" s="70">
        <v>27.6</v>
      </c>
      <c r="W159" s="70">
        <v>10.8</v>
      </c>
      <c r="X159" s="70">
        <v>0.42</v>
      </c>
      <c r="Y159" s="70">
        <v>16</v>
      </c>
      <c r="Z159" s="70">
        <v>46</v>
      </c>
      <c r="AA159" s="70">
        <v>18</v>
      </c>
      <c r="AB159" s="70">
        <v>0.7</v>
      </c>
    </row>
    <row r="160" spans="1:28" ht="15" customHeight="1">
      <c r="A160" s="27"/>
      <c r="B160" s="14" t="s">
        <v>235</v>
      </c>
      <c r="C160" s="27"/>
      <c r="D160" s="14"/>
      <c r="E160" s="15"/>
      <c r="F160" s="15"/>
      <c r="G160" s="15"/>
      <c r="H160" s="16"/>
      <c r="I160" s="18"/>
      <c r="J160" s="18"/>
      <c r="K160" s="18"/>
      <c r="L160" s="71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</row>
    <row r="161" spans="1:28" s="4" customFormat="1" ht="15" customHeight="1">
      <c r="A161" s="14">
        <v>128</v>
      </c>
      <c r="B161" s="14" t="s">
        <v>236</v>
      </c>
      <c r="C161" s="14">
        <v>200</v>
      </c>
      <c r="D161" s="14">
        <v>250</v>
      </c>
      <c r="E161" s="15">
        <v>1.46</v>
      </c>
      <c r="F161" s="15">
        <v>4</v>
      </c>
      <c r="G161" s="15">
        <v>8.52</v>
      </c>
      <c r="H161" s="16">
        <v>76.8</v>
      </c>
      <c r="I161" s="15">
        <v>1.82</v>
      </c>
      <c r="J161" s="15">
        <v>5</v>
      </c>
      <c r="K161" s="15">
        <v>10.65</v>
      </c>
      <c r="L161" s="16">
        <v>90.5</v>
      </c>
      <c r="M161" s="54">
        <v>0.038</v>
      </c>
      <c r="N161" s="54">
        <v>8.24</v>
      </c>
      <c r="O161" s="54">
        <v>0</v>
      </c>
      <c r="P161" s="54">
        <v>1.92</v>
      </c>
      <c r="Q161" s="54">
        <v>0.047</v>
      </c>
      <c r="R161" s="54">
        <v>10.3</v>
      </c>
      <c r="S161" s="54">
        <v>0</v>
      </c>
      <c r="T161" s="54">
        <v>2.4</v>
      </c>
      <c r="U161" s="54">
        <v>27.6</v>
      </c>
      <c r="V161" s="54">
        <v>42.4</v>
      </c>
      <c r="W161" s="54">
        <v>21</v>
      </c>
      <c r="X161" s="54">
        <v>0.96</v>
      </c>
      <c r="Y161" s="54">
        <v>34.5</v>
      </c>
      <c r="Z161" s="54">
        <v>53</v>
      </c>
      <c r="AA161" s="54">
        <v>26.2</v>
      </c>
      <c r="AB161" s="54">
        <v>1.2</v>
      </c>
    </row>
    <row r="162" spans="1:28" s="4" customFormat="1" ht="15" customHeight="1">
      <c r="A162" s="14">
        <v>360</v>
      </c>
      <c r="B162" s="54" t="s">
        <v>180</v>
      </c>
      <c r="C162" s="54">
        <v>230</v>
      </c>
      <c r="D162" s="54">
        <v>280</v>
      </c>
      <c r="E162" s="15">
        <v>21.3</v>
      </c>
      <c r="F162" s="15">
        <v>21.7</v>
      </c>
      <c r="G162" s="15">
        <v>16.7</v>
      </c>
      <c r="H162" s="15">
        <v>367.6</v>
      </c>
      <c r="I162" s="15">
        <v>25.9</v>
      </c>
      <c r="J162" s="15">
        <v>26.4</v>
      </c>
      <c r="K162" s="15">
        <v>20.3</v>
      </c>
      <c r="L162" s="16">
        <v>422</v>
      </c>
      <c r="M162" s="54">
        <v>0.155</v>
      </c>
      <c r="N162" s="54">
        <v>3.39</v>
      </c>
      <c r="O162" s="54">
        <v>0.049</v>
      </c>
      <c r="P162" s="54">
        <v>0.84</v>
      </c>
      <c r="Q162" s="54">
        <v>0.18</v>
      </c>
      <c r="R162" s="54">
        <v>4.12</v>
      </c>
      <c r="S162" s="54">
        <v>0.06</v>
      </c>
      <c r="T162" s="54">
        <v>1.03</v>
      </c>
      <c r="U162" s="54">
        <v>40.3</v>
      </c>
      <c r="V162" s="54">
        <v>268.9</v>
      </c>
      <c r="W162" s="54">
        <v>58.7</v>
      </c>
      <c r="X162" s="54">
        <v>3.5</v>
      </c>
      <c r="Y162" s="54">
        <v>49.1</v>
      </c>
      <c r="Z162" s="54">
        <v>327.3</v>
      </c>
      <c r="AA162" s="54">
        <v>71.5</v>
      </c>
      <c r="AB162" s="54">
        <v>4.3</v>
      </c>
    </row>
    <row r="163" spans="1:28" s="4" customFormat="1" ht="15" customHeight="1">
      <c r="A163" s="14">
        <v>512</v>
      </c>
      <c r="B163" s="14" t="s">
        <v>182</v>
      </c>
      <c r="C163" s="14">
        <v>200</v>
      </c>
      <c r="D163" s="14">
        <v>200</v>
      </c>
      <c r="E163" s="15">
        <v>0.3</v>
      </c>
      <c r="F163" s="15">
        <v>0</v>
      </c>
      <c r="G163" s="15">
        <v>20.1</v>
      </c>
      <c r="H163" s="16">
        <v>81</v>
      </c>
      <c r="I163" s="15">
        <v>0.3</v>
      </c>
      <c r="J163" s="15">
        <v>0</v>
      </c>
      <c r="K163" s="15">
        <v>20.1</v>
      </c>
      <c r="L163" s="16">
        <v>81</v>
      </c>
      <c r="M163" s="54">
        <v>0</v>
      </c>
      <c r="N163" s="54">
        <v>0.8</v>
      </c>
      <c r="O163" s="54">
        <v>0</v>
      </c>
      <c r="P163" s="54">
        <v>0</v>
      </c>
      <c r="Q163" s="54">
        <v>0</v>
      </c>
      <c r="R163" s="54">
        <v>0.8</v>
      </c>
      <c r="S163" s="54">
        <v>0</v>
      </c>
      <c r="T163" s="54">
        <v>0</v>
      </c>
      <c r="U163" s="54">
        <v>10</v>
      </c>
      <c r="V163" s="54">
        <v>6</v>
      </c>
      <c r="W163" s="54">
        <v>3</v>
      </c>
      <c r="X163" s="54">
        <v>0.6</v>
      </c>
      <c r="Y163" s="54">
        <v>10</v>
      </c>
      <c r="Z163" s="54">
        <v>6</v>
      </c>
      <c r="AA163" s="54">
        <v>3</v>
      </c>
      <c r="AB163" s="54">
        <v>0.6</v>
      </c>
    </row>
    <row r="164" spans="1:28" s="4" customFormat="1" ht="12.75">
      <c r="A164" s="14">
        <v>108</v>
      </c>
      <c r="B164" s="14" t="s">
        <v>25</v>
      </c>
      <c r="C164" s="14">
        <v>50</v>
      </c>
      <c r="D164" s="14">
        <v>60</v>
      </c>
      <c r="E164" s="15">
        <v>3.8</v>
      </c>
      <c r="F164" s="15">
        <v>0.4</v>
      </c>
      <c r="G164" s="15">
        <v>24.6</v>
      </c>
      <c r="H164" s="15">
        <v>117.5</v>
      </c>
      <c r="I164" s="15">
        <v>4.56</v>
      </c>
      <c r="J164" s="15">
        <v>0.48</v>
      </c>
      <c r="K164" s="15">
        <v>29.52</v>
      </c>
      <c r="L164" s="16">
        <v>141</v>
      </c>
      <c r="M164" s="54">
        <v>0.05</v>
      </c>
      <c r="N164" s="54">
        <v>0</v>
      </c>
      <c r="O164" s="54">
        <v>0</v>
      </c>
      <c r="P164" s="54">
        <v>0.5</v>
      </c>
      <c r="Q164" s="54">
        <v>0.06</v>
      </c>
      <c r="R164" s="54">
        <v>0</v>
      </c>
      <c r="S164" s="54">
        <v>0</v>
      </c>
      <c r="T164" s="54">
        <v>0.6</v>
      </c>
      <c r="U164" s="54">
        <v>10</v>
      </c>
      <c r="V164" s="54">
        <v>32.5</v>
      </c>
      <c r="W164" s="54">
        <v>7</v>
      </c>
      <c r="X164" s="54">
        <v>0.5</v>
      </c>
      <c r="Y164" s="54">
        <v>12</v>
      </c>
      <c r="Z164" s="54">
        <v>39</v>
      </c>
      <c r="AA164" s="54">
        <v>8.4</v>
      </c>
      <c r="AB164" s="54">
        <v>0.6</v>
      </c>
    </row>
    <row r="165" spans="1:28" s="4" customFormat="1" ht="14.25" customHeight="1">
      <c r="A165" s="14">
        <v>109</v>
      </c>
      <c r="B165" s="14" t="s">
        <v>53</v>
      </c>
      <c r="C165" s="14">
        <v>50</v>
      </c>
      <c r="D165" s="14">
        <v>70</v>
      </c>
      <c r="E165" s="15">
        <v>3.3</v>
      </c>
      <c r="F165" s="15">
        <v>0.6</v>
      </c>
      <c r="G165" s="15">
        <v>16.7</v>
      </c>
      <c r="H165" s="15">
        <v>87</v>
      </c>
      <c r="I165" s="15">
        <v>4.62</v>
      </c>
      <c r="J165" s="15">
        <v>7.3</v>
      </c>
      <c r="K165" s="15">
        <v>23.38</v>
      </c>
      <c r="L165" s="16">
        <v>121.8</v>
      </c>
      <c r="M165" s="54">
        <v>0.09</v>
      </c>
      <c r="N165" s="54">
        <v>0</v>
      </c>
      <c r="O165" s="54">
        <v>0</v>
      </c>
      <c r="P165" s="54">
        <v>0.7</v>
      </c>
      <c r="Q165" s="54">
        <v>0.12</v>
      </c>
      <c r="R165" s="54">
        <v>0</v>
      </c>
      <c r="S165" s="54">
        <v>0</v>
      </c>
      <c r="T165" s="54">
        <v>0.98</v>
      </c>
      <c r="U165" s="54">
        <v>17.5</v>
      </c>
      <c r="V165" s="54">
        <v>79</v>
      </c>
      <c r="W165" s="54">
        <v>23.5</v>
      </c>
      <c r="X165" s="54">
        <v>1.95</v>
      </c>
      <c r="Y165" s="54">
        <v>24.5</v>
      </c>
      <c r="Z165" s="54">
        <v>110.6</v>
      </c>
      <c r="AA165" s="54">
        <v>32.9</v>
      </c>
      <c r="AB165" s="54">
        <v>2.73</v>
      </c>
    </row>
    <row r="166" spans="1:28" s="4" customFormat="1" ht="15" customHeight="1">
      <c r="A166" s="14">
        <v>112</v>
      </c>
      <c r="B166" s="14" t="s">
        <v>140</v>
      </c>
      <c r="C166" s="24" t="s">
        <v>96</v>
      </c>
      <c r="D166" s="14">
        <v>100</v>
      </c>
      <c r="E166" s="15">
        <v>0.4</v>
      </c>
      <c r="F166" s="15">
        <v>0.04</v>
      </c>
      <c r="G166" s="15">
        <v>9.8</v>
      </c>
      <c r="H166" s="15">
        <v>47</v>
      </c>
      <c r="I166" s="15">
        <v>0.4</v>
      </c>
      <c r="J166" s="15">
        <v>0.04</v>
      </c>
      <c r="K166" s="15">
        <v>9.8</v>
      </c>
      <c r="L166" s="16">
        <v>47</v>
      </c>
      <c r="M166" s="54">
        <v>0.3</v>
      </c>
      <c r="N166" s="54">
        <v>10</v>
      </c>
      <c r="O166" s="54">
        <v>0</v>
      </c>
      <c r="P166" s="54">
        <v>0.2</v>
      </c>
      <c r="Q166" s="54">
        <v>0.3</v>
      </c>
      <c r="R166" s="54">
        <v>10</v>
      </c>
      <c r="S166" s="54">
        <v>0</v>
      </c>
      <c r="T166" s="54">
        <v>0.2</v>
      </c>
      <c r="U166" s="54">
        <v>16</v>
      </c>
      <c r="V166" s="54">
        <v>11</v>
      </c>
      <c r="W166" s="54">
        <v>9</v>
      </c>
      <c r="X166" s="54">
        <v>2.2</v>
      </c>
      <c r="Y166" s="54">
        <v>16</v>
      </c>
      <c r="Z166" s="54">
        <v>11</v>
      </c>
      <c r="AA166" s="54">
        <v>9</v>
      </c>
      <c r="AB166" s="54">
        <v>2.2</v>
      </c>
    </row>
    <row r="167" spans="1:28" ht="18.75" customHeight="1">
      <c r="A167" s="238" t="s">
        <v>55</v>
      </c>
      <c r="B167" s="238"/>
      <c r="C167" s="238"/>
      <c r="D167" s="238"/>
      <c r="E167" s="36">
        <f>SUM(E159:E165)</f>
        <v>31.240000000000002</v>
      </c>
      <c r="F167" s="36">
        <f>SUM(F159:F165)</f>
        <v>30.42</v>
      </c>
      <c r="G167" s="36">
        <f>SUM(G159:G165)</f>
        <v>91.96</v>
      </c>
      <c r="H167" s="36">
        <v>819.3</v>
      </c>
      <c r="I167" s="36">
        <f aca="true" t="shared" si="25" ref="I167:AB167">SUM(I159:I165)</f>
        <v>39</v>
      </c>
      <c r="J167" s="36">
        <f t="shared" si="25"/>
        <v>45.37999999999999</v>
      </c>
      <c r="K167" s="36">
        <f t="shared" si="25"/>
        <v>112.85</v>
      </c>
      <c r="L167" s="37">
        <f t="shared" si="25"/>
        <v>955.3</v>
      </c>
      <c r="M167" s="37">
        <f t="shared" si="25"/>
        <v>0.375</v>
      </c>
      <c r="N167" s="37">
        <f t="shared" si="25"/>
        <v>18.490000000000002</v>
      </c>
      <c r="O167" s="37">
        <f t="shared" si="25"/>
        <v>0.049</v>
      </c>
      <c r="P167" s="37">
        <f t="shared" si="25"/>
        <v>5.64</v>
      </c>
      <c r="Q167" s="37">
        <f t="shared" si="25"/>
        <v>0.477</v>
      </c>
      <c r="R167" s="37">
        <f t="shared" si="25"/>
        <v>25.32</v>
      </c>
      <c r="S167" s="37">
        <f t="shared" si="25"/>
        <v>0.06</v>
      </c>
      <c r="T167" s="37">
        <f t="shared" si="25"/>
        <v>7.809999999999999</v>
      </c>
      <c r="U167" s="37">
        <f t="shared" si="25"/>
        <v>115</v>
      </c>
      <c r="V167" s="37">
        <f t="shared" si="25"/>
        <v>456.4</v>
      </c>
      <c r="W167" s="37">
        <f t="shared" si="25"/>
        <v>124</v>
      </c>
      <c r="X167" s="37">
        <f t="shared" si="25"/>
        <v>7.93</v>
      </c>
      <c r="Y167" s="37">
        <f t="shared" si="25"/>
        <v>146.1</v>
      </c>
      <c r="Z167" s="37">
        <f t="shared" si="25"/>
        <v>581.9</v>
      </c>
      <c r="AA167" s="37">
        <f t="shared" si="25"/>
        <v>160</v>
      </c>
      <c r="AB167" s="36">
        <f t="shared" si="25"/>
        <v>10.129999999999999</v>
      </c>
    </row>
    <row r="168" spans="1:28" ht="17.25" customHeight="1">
      <c r="A168" s="238" t="s">
        <v>56</v>
      </c>
      <c r="B168" s="238"/>
      <c r="C168" s="238"/>
      <c r="D168" s="238"/>
      <c r="E168" s="36">
        <f aca="true" t="shared" si="26" ref="E168:AB168">E167+E157</f>
        <v>53.07000000000001</v>
      </c>
      <c r="F168" s="36">
        <f t="shared" si="26"/>
        <v>50.010000000000005</v>
      </c>
      <c r="G168" s="36">
        <f t="shared" si="26"/>
        <v>178.29999999999998</v>
      </c>
      <c r="H168" s="36">
        <f t="shared" si="26"/>
        <v>1435</v>
      </c>
      <c r="I168" s="36">
        <f t="shared" si="26"/>
        <v>64.99000000000001</v>
      </c>
      <c r="J168" s="36">
        <f t="shared" si="26"/>
        <v>65.47</v>
      </c>
      <c r="K168" s="36">
        <f t="shared" si="26"/>
        <v>204.72999999999996</v>
      </c>
      <c r="L168" s="37">
        <f t="shared" si="26"/>
        <v>1626.6999999999998</v>
      </c>
      <c r="M168" s="37">
        <f t="shared" si="26"/>
        <v>0.562</v>
      </c>
      <c r="N168" s="37">
        <f t="shared" si="26"/>
        <v>35.07</v>
      </c>
      <c r="O168" s="37">
        <f t="shared" si="26"/>
        <v>0.173</v>
      </c>
      <c r="P168" s="37">
        <f t="shared" si="26"/>
        <v>7.58</v>
      </c>
      <c r="Q168" s="37">
        <f t="shared" si="26"/>
        <v>0.724</v>
      </c>
      <c r="R168" s="37">
        <f t="shared" si="26"/>
        <v>52.019999999999996</v>
      </c>
      <c r="S168" s="37">
        <f t="shared" si="26"/>
        <v>0.19</v>
      </c>
      <c r="T168" s="37">
        <f t="shared" si="26"/>
        <v>11.279999999999998</v>
      </c>
      <c r="U168" s="37">
        <f t="shared" si="26"/>
        <v>285.9</v>
      </c>
      <c r="V168" s="37">
        <f t="shared" si="26"/>
        <v>790.4</v>
      </c>
      <c r="W168" s="37">
        <f t="shared" si="26"/>
        <v>206.45</v>
      </c>
      <c r="X168" s="37">
        <f t="shared" si="26"/>
        <v>10.719999999999999</v>
      </c>
      <c r="Y168" s="37">
        <f t="shared" si="26"/>
        <v>335.1</v>
      </c>
      <c r="Z168" s="37">
        <f t="shared" si="26"/>
        <v>980.8</v>
      </c>
      <c r="AA168" s="37">
        <f t="shared" si="26"/>
        <v>258.75</v>
      </c>
      <c r="AB168" s="37">
        <f t="shared" si="26"/>
        <v>13.459999999999999</v>
      </c>
    </row>
    <row r="169" spans="1:28" ht="15" customHeight="1">
      <c r="A169" s="243" t="s">
        <v>183</v>
      </c>
      <c r="B169" s="243"/>
      <c r="C169" s="243"/>
      <c r="D169" s="243"/>
      <c r="E169" s="243"/>
      <c r="F169" s="243"/>
      <c r="G169" s="243"/>
      <c r="H169" s="243"/>
      <c r="I169" s="243"/>
      <c r="J169" s="243"/>
      <c r="K169" s="243"/>
      <c r="L169" s="24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1:28" ht="14.25" customHeight="1">
      <c r="A170" s="238" t="s">
        <v>16</v>
      </c>
      <c r="B170" s="238"/>
      <c r="C170" s="238"/>
      <c r="D170" s="238"/>
      <c r="E170" s="80"/>
      <c r="F170" s="80"/>
      <c r="G170" s="80"/>
      <c r="H170" s="80"/>
      <c r="I170" s="86"/>
      <c r="J170" s="86"/>
      <c r="K170" s="86"/>
      <c r="L170" s="87"/>
      <c r="M170" s="81"/>
      <c r="N170" s="81"/>
      <c r="O170" s="81"/>
      <c r="P170" s="82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</row>
    <row r="171" spans="1:28" ht="14.25" customHeight="1">
      <c r="A171" s="14">
        <v>19</v>
      </c>
      <c r="B171" s="14" t="s">
        <v>237</v>
      </c>
      <c r="C171" s="14">
        <v>60</v>
      </c>
      <c r="D171" s="14">
        <v>100</v>
      </c>
      <c r="E171" s="15">
        <v>0.54</v>
      </c>
      <c r="F171" s="15">
        <v>3.06</v>
      </c>
      <c r="G171" s="15">
        <v>2.16</v>
      </c>
      <c r="H171" s="15">
        <v>38.4</v>
      </c>
      <c r="I171" s="15">
        <v>0.9</v>
      </c>
      <c r="J171" s="15">
        <v>5.1</v>
      </c>
      <c r="K171" s="15">
        <v>3.6</v>
      </c>
      <c r="L171" s="16">
        <v>64</v>
      </c>
      <c r="M171" s="70">
        <v>0.024</v>
      </c>
      <c r="N171" s="70">
        <v>8.46</v>
      </c>
      <c r="O171" s="70">
        <v>0</v>
      </c>
      <c r="P171" s="106">
        <v>1.56</v>
      </c>
      <c r="Q171" s="70">
        <v>0.04</v>
      </c>
      <c r="R171" s="70">
        <v>14.1</v>
      </c>
      <c r="S171" s="70">
        <v>0</v>
      </c>
      <c r="T171" s="70">
        <v>2.6</v>
      </c>
      <c r="U171" s="70">
        <v>10.2</v>
      </c>
      <c r="V171" s="70">
        <v>19.2</v>
      </c>
      <c r="W171" s="70">
        <v>9.6</v>
      </c>
      <c r="X171" s="70">
        <v>0.42</v>
      </c>
      <c r="Y171" s="70">
        <v>17</v>
      </c>
      <c r="Z171" s="70">
        <v>32</v>
      </c>
      <c r="AA171" s="70">
        <v>16</v>
      </c>
      <c r="AB171" s="70">
        <v>0.7</v>
      </c>
    </row>
    <row r="172" spans="1:28" ht="12.75" customHeight="1">
      <c r="A172" s="14"/>
      <c r="B172" s="14" t="s">
        <v>126</v>
      </c>
      <c r="C172" s="22"/>
      <c r="D172" s="22"/>
      <c r="E172" s="15"/>
      <c r="F172" s="15"/>
      <c r="G172" s="15"/>
      <c r="H172" s="15"/>
      <c r="I172" s="15"/>
      <c r="J172" s="15"/>
      <c r="K172" s="15"/>
      <c r="L172" s="16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</row>
    <row r="173" spans="1:28" ht="15" customHeight="1">
      <c r="A173" s="56">
        <v>395</v>
      </c>
      <c r="B173" s="56" t="s">
        <v>184</v>
      </c>
      <c r="C173" s="83" t="s">
        <v>185</v>
      </c>
      <c r="D173" s="83" t="s">
        <v>96</v>
      </c>
      <c r="E173" s="57">
        <v>8.32</v>
      </c>
      <c r="F173" s="57">
        <v>16.72</v>
      </c>
      <c r="G173" s="57">
        <v>0</v>
      </c>
      <c r="H173" s="57">
        <v>184</v>
      </c>
      <c r="I173" s="15">
        <v>10.4</v>
      </c>
      <c r="J173" s="15">
        <v>20.9</v>
      </c>
      <c r="K173" s="15">
        <v>0</v>
      </c>
      <c r="L173" s="16">
        <v>230</v>
      </c>
      <c r="M173" s="70">
        <v>0.11</v>
      </c>
      <c r="N173" s="70">
        <v>0</v>
      </c>
      <c r="O173" s="70">
        <v>0</v>
      </c>
      <c r="P173" s="70">
        <v>0.32</v>
      </c>
      <c r="Q173" s="70">
        <v>0.14</v>
      </c>
      <c r="R173" s="70">
        <v>0</v>
      </c>
      <c r="S173" s="70">
        <v>0</v>
      </c>
      <c r="T173" s="70">
        <v>0.4</v>
      </c>
      <c r="U173" s="70">
        <v>24.8</v>
      </c>
      <c r="V173" s="70">
        <v>107.2</v>
      </c>
      <c r="W173" s="70">
        <v>13.6</v>
      </c>
      <c r="X173" s="70">
        <v>1.28</v>
      </c>
      <c r="Y173" s="70">
        <v>31</v>
      </c>
      <c r="Z173" s="70">
        <v>134</v>
      </c>
      <c r="AA173" s="70">
        <v>17</v>
      </c>
      <c r="AB173" s="70">
        <v>1.6</v>
      </c>
    </row>
    <row r="174" spans="1:28" ht="14.25" customHeight="1">
      <c r="A174" s="56">
        <v>291</v>
      </c>
      <c r="B174" s="56" t="s">
        <v>229</v>
      </c>
      <c r="C174" s="56">
        <v>150</v>
      </c>
      <c r="D174" s="56">
        <v>180</v>
      </c>
      <c r="E174" s="15">
        <v>5.65</v>
      </c>
      <c r="F174" s="15">
        <v>6.7</v>
      </c>
      <c r="G174" s="15">
        <v>29.04</v>
      </c>
      <c r="H174" s="16">
        <v>144.9</v>
      </c>
      <c r="I174" s="15">
        <v>6.78</v>
      </c>
      <c r="J174" s="15">
        <v>8.1</v>
      </c>
      <c r="K174" s="15">
        <v>34.84</v>
      </c>
      <c r="L174" s="16">
        <v>173.8</v>
      </c>
      <c r="M174" s="70">
        <v>0.057</v>
      </c>
      <c r="N174" s="70">
        <v>0.015</v>
      </c>
      <c r="O174" s="70">
        <v>0</v>
      </c>
      <c r="P174" s="70">
        <v>0.79</v>
      </c>
      <c r="Q174" s="70">
        <v>0.068</v>
      </c>
      <c r="R174" s="70">
        <v>0.018</v>
      </c>
      <c r="S174" s="70">
        <v>0</v>
      </c>
      <c r="T174" s="70">
        <v>0.95</v>
      </c>
      <c r="U174" s="70">
        <v>0.57</v>
      </c>
      <c r="V174" s="70">
        <v>35.7</v>
      </c>
      <c r="W174" s="70">
        <v>8.1</v>
      </c>
      <c r="X174" s="70">
        <v>0.78</v>
      </c>
      <c r="Y174" s="70">
        <v>0.68</v>
      </c>
      <c r="Z174" s="70">
        <v>42.8</v>
      </c>
      <c r="AA174" s="70">
        <v>9.72</v>
      </c>
      <c r="AB174" s="70">
        <v>0.93</v>
      </c>
    </row>
    <row r="175" spans="1:28" ht="15" customHeight="1">
      <c r="A175" s="14">
        <v>493</v>
      </c>
      <c r="B175" s="14" t="s">
        <v>187</v>
      </c>
      <c r="C175" s="14">
        <v>200</v>
      </c>
      <c r="D175" s="14">
        <v>200</v>
      </c>
      <c r="E175" s="15">
        <v>0.1</v>
      </c>
      <c r="F175" s="15">
        <v>0</v>
      </c>
      <c r="G175" s="15">
        <v>15</v>
      </c>
      <c r="H175" s="16">
        <v>60</v>
      </c>
      <c r="I175" s="15">
        <v>0.1</v>
      </c>
      <c r="J175" s="15">
        <v>0</v>
      </c>
      <c r="K175" s="15">
        <v>15</v>
      </c>
      <c r="L175" s="16">
        <v>60</v>
      </c>
      <c r="M175" s="70">
        <v>0</v>
      </c>
      <c r="N175" s="70">
        <v>0</v>
      </c>
      <c r="O175" s="70">
        <v>0</v>
      </c>
      <c r="P175" s="70">
        <v>0</v>
      </c>
      <c r="Q175" s="70">
        <v>0</v>
      </c>
      <c r="R175" s="70">
        <v>0</v>
      </c>
      <c r="S175" s="70">
        <v>0</v>
      </c>
      <c r="T175" s="70">
        <v>0</v>
      </c>
      <c r="U175" s="70">
        <v>11</v>
      </c>
      <c r="V175" s="70">
        <v>3</v>
      </c>
      <c r="W175" s="70">
        <v>1</v>
      </c>
      <c r="X175" s="70">
        <v>0.3</v>
      </c>
      <c r="Y175" s="70">
        <v>11</v>
      </c>
      <c r="Z175" s="70">
        <v>3</v>
      </c>
      <c r="AA175" s="70">
        <v>1</v>
      </c>
      <c r="AB175" s="70">
        <v>0.3</v>
      </c>
    </row>
    <row r="176" spans="1:28" ht="14.25" customHeight="1">
      <c r="A176" s="14">
        <v>108</v>
      </c>
      <c r="B176" s="14" t="s">
        <v>228</v>
      </c>
      <c r="C176" s="14">
        <v>40</v>
      </c>
      <c r="D176" s="14">
        <v>50</v>
      </c>
      <c r="E176" s="23">
        <v>3.04</v>
      </c>
      <c r="F176" s="23">
        <v>0.32</v>
      </c>
      <c r="G176" s="23">
        <v>19.68</v>
      </c>
      <c r="H176" s="15">
        <v>94</v>
      </c>
      <c r="I176" s="15">
        <v>3.8</v>
      </c>
      <c r="J176" s="15">
        <v>0.4</v>
      </c>
      <c r="K176" s="15">
        <v>24.6</v>
      </c>
      <c r="L176" s="16">
        <v>117.5</v>
      </c>
      <c r="M176" s="70">
        <v>0.04</v>
      </c>
      <c r="N176" s="70">
        <v>0</v>
      </c>
      <c r="O176" s="70">
        <v>0</v>
      </c>
      <c r="P176" s="70">
        <v>0.45</v>
      </c>
      <c r="Q176" s="70">
        <v>0.05</v>
      </c>
      <c r="R176" s="70">
        <v>0</v>
      </c>
      <c r="S176" s="70">
        <v>0</v>
      </c>
      <c r="T176" s="70">
        <v>0.5</v>
      </c>
      <c r="U176" s="70">
        <v>8</v>
      </c>
      <c r="V176" s="70">
        <v>26</v>
      </c>
      <c r="W176" s="70">
        <v>5.6</v>
      </c>
      <c r="X176" s="70">
        <v>0.5</v>
      </c>
      <c r="Y176" s="70">
        <v>10</v>
      </c>
      <c r="Z176" s="70">
        <v>32.5</v>
      </c>
      <c r="AA176" s="70">
        <v>7</v>
      </c>
      <c r="AB176" s="70">
        <v>0.5</v>
      </c>
    </row>
    <row r="177" spans="1:28" ht="13.5" customHeight="1">
      <c r="A177" s="14">
        <v>112</v>
      </c>
      <c r="B177" s="14" t="s">
        <v>140</v>
      </c>
      <c r="C177" s="24" t="s">
        <v>96</v>
      </c>
      <c r="D177" s="14">
        <v>100</v>
      </c>
      <c r="E177" s="15">
        <v>0.4</v>
      </c>
      <c r="F177" s="15">
        <v>0.04</v>
      </c>
      <c r="G177" s="15">
        <v>9.8</v>
      </c>
      <c r="H177" s="15">
        <v>47</v>
      </c>
      <c r="I177" s="15">
        <v>0.4</v>
      </c>
      <c r="J177" s="15">
        <v>0.04</v>
      </c>
      <c r="K177" s="15">
        <v>9.8</v>
      </c>
      <c r="L177" s="16">
        <v>47</v>
      </c>
      <c r="M177" s="70">
        <v>0.3</v>
      </c>
      <c r="N177" s="70">
        <v>10</v>
      </c>
      <c r="O177" s="70">
        <v>0</v>
      </c>
      <c r="P177" s="70">
        <v>0.2</v>
      </c>
      <c r="Q177" s="70">
        <v>0.3</v>
      </c>
      <c r="R177" s="70">
        <v>10</v>
      </c>
      <c r="S177" s="70">
        <v>0</v>
      </c>
      <c r="T177" s="70">
        <v>0.2</v>
      </c>
      <c r="U177" s="70">
        <v>16</v>
      </c>
      <c r="V177" s="70">
        <v>11</v>
      </c>
      <c r="W177" s="70">
        <v>9</v>
      </c>
      <c r="X177" s="70">
        <v>2.2</v>
      </c>
      <c r="Y177" s="70">
        <v>16</v>
      </c>
      <c r="Z177" s="70">
        <v>11</v>
      </c>
      <c r="AA177" s="70">
        <v>9</v>
      </c>
      <c r="AB177" s="70">
        <v>2.2</v>
      </c>
    </row>
    <row r="178" spans="1:28" ht="14.25" customHeight="1">
      <c r="A178" s="238" t="s">
        <v>30</v>
      </c>
      <c r="B178" s="238"/>
      <c r="C178" s="238"/>
      <c r="D178" s="238"/>
      <c r="E178" s="10">
        <f aca="true" t="shared" si="27" ref="E178:AB178">SUM(E171:E177)</f>
        <v>18.049999999999997</v>
      </c>
      <c r="F178" s="10">
        <f t="shared" si="27"/>
        <v>26.839999999999996</v>
      </c>
      <c r="G178" s="10">
        <f t="shared" si="27"/>
        <v>75.67999999999999</v>
      </c>
      <c r="H178" s="10">
        <f t="shared" si="27"/>
        <v>568.3</v>
      </c>
      <c r="I178" s="10">
        <f t="shared" si="27"/>
        <v>22.380000000000003</v>
      </c>
      <c r="J178" s="10">
        <f t="shared" si="27"/>
        <v>34.54</v>
      </c>
      <c r="K178" s="10">
        <f t="shared" si="27"/>
        <v>87.84</v>
      </c>
      <c r="L178" s="11">
        <f t="shared" si="27"/>
        <v>692.3</v>
      </c>
      <c r="M178" s="10">
        <f t="shared" si="27"/>
        <v>0.531</v>
      </c>
      <c r="N178" s="10">
        <f t="shared" si="27"/>
        <v>18.475</v>
      </c>
      <c r="O178" s="10">
        <f t="shared" si="27"/>
        <v>0</v>
      </c>
      <c r="P178" s="10">
        <f t="shared" si="27"/>
        <v>3.3200000000000003</v>
      </c>
      <c r="Q178" s="10">
        <f t="shared" si="27"/>
        <v>0.5980000000000001</v>
      </c>
      <c r="R178" s="10">
        <f t="shared" si="27"/>
        <v>24.118000000000002</v>
      </c>
      <c r="S178" s="10">
        <f t="shared" si="27"/>
        <v>0</v>
      </c>
      <c r="T178" s="10">
        <f t="shared" si="27"/>
        <v>4.65</v>
      </c>
      <c r="U178" s="10">
        <f t="shared" si="27"/>
        <v>70.57</v>
      </c>
      <c r="V178" s="10">
        <f t="shared" si="27"/>
        <v>202.10000000000002</v>
      </c>
      <c r="W178" s="10">
        <f t="shared" si="27"/>
        <v>46.9</v>
      </c>
      <c r="X178" s="10">
        <f t="shared" si="27"/>
        <v>5.48</v>
      </c>
      <c r="Y178" s="10">
        <f t="shared" si="27"/>
        <v>85.68</v>
      </c>
      <c r="Z178" s="10">
        <f t="shared" si="27"/>
        <v>255.3</v>
      </c>
      <c r="AA178" s="10">
        <f t="shared" si="27"/>
        <v>59.72</v>
      </c>
      <c r="AB178" s="10">
        <f t="shared" si="27"/>
        <v>6.2299999999999995</v>
      </c>
    </row>
    <row r="179" spans="1:28" ht="15" customHeight="1">
      <c r="A179" s="238" t="s">
        <v>31</v>
      </c>
      <c r="B179" s="238"/>
      <c r="C179" s="238"/>
      <c r="D179" s="238"/>
      <c r="E179" s="78"/>
      <c r="F179" s="78"/>
      <c r="G179" s="78"/>
      <c r="H179" s="79"/>
      <c r="I179" s="38"/>
      <c r="J179" s="38"/>
      <c r="K179" s="38"/>
      <c r="L179" s="39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</row>
    <row r="180" spans="1:28" ht="15.75" customHeight="1">
      <c r="A180" s="28">
        <v>49</v>
      </c>
      <c r="B180" s="14" t="s">
        <v>188</v>
      </c>
      <c r="C180" s="14">
        <v>60</v>
      </c>
      <c r="D180" s="14">
        <v>100</v>
      </c>
      <c r="E180" s="15">
        <v>1.56</v>
      </c>
      <c r="F180" s="15">
        <v>1.86</v>
      </c>
      <c r="G180" s="15">
        <v>2.88</v>
      </c>
      <c r="H180" s="15">
        <v>37.8</v>
      </c>
      <c r="I180" s="15">
        <v>2.6</v>
      </c>
      <c r="J180" s="15">
        <v>3.1</v>
      </c>
      <c r="K180" s="15">
        <v>4.8</v>
      </c>
      <c r="L180" s="16">
        <v>63</v>
      </c>
      <c r="M180" s="70">
        <v>0.012</v>
      </c>
      <c r="N180" s="70">
        <v>8.88</v>
      </c>
      <c r="O180" s="70">
        <v>0</v>
      </c>
      <c r="P180" s="70">
        <v>2.7</v>
      </c>
      <c r="Q180" s="70">
        <v>0.02</v>
      </c>
      <c r="R180" s="70">
        <v>14.8</v>
      </c>
      <c r="S180" s="70">
        <v>0</v>
      </c>
      <c r="T180" s="70">
        <v>4.5</v>
      </c>
      <c r="U180" s="70">
        <v>18.6</v>
      </c>
      <c r="V180" s="70">
        <v>12</v>
      </c>
      <c r="W180" s="70">
        <v>7.2</v>
      </c>
      <c r="X180" s="70">
        <v>0.72</v>
      </c>
      <c r="Y180" s="70">
        <v>31</v>
      </c>
      <c r="Z180" s="70">
        <v>20</v>
      </c>
      <c r="AA180" s="70">
        <v>12</v>
      </c>
      <c r="AB180" s="70">
        <v>1.2</v>
      </c>
    </row>
    <row r="181" spans="1:28" ht="12.75">
      <c r="A181" s="3"/>
      <c r="B181" s="14" t="s">
        <v>189</v>
      </c>
      <c r="C181" s="84"/>
      <c r="D181" s="85"/>
      <c r="E181" s="40"/>
      <c r="F181" s="40"/>
      <c r="G181" s="40"/>
      <c r="H181" s="40"/>
      <c r="I181" s="18"/>
      <c r="J181" s="18"/>
      <c r="K181" s="18"/>
      <c r="L181" s="19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</row>
    <row r="182" spans="1:28" ht="12.75">
      <c r="A182" s="28">
        <v>153</v>
      </c>
      <c r="B182" s="28" t="s">
        <v>191</v>
      </c>
      <c r="C182" s="28">
        <v>200</v>
      </c>
      <c r="D182" s="28">
        <v>250</v>
      </c>
      <c r="E182" s="15">
        <v>7.38</v>
      </c>
      <c r="F182" s="15">
        <v>5.78</v>
      </c>
      <c r="G182" s="15">
        <v>12.84</v>
      </c>
      <c r="H182" s="15">
        <v>133</v>
      </c>
      <c r="I182" s="15">
        <v>9.23</v>
      </c>
      <c r="J182" s="15">
        <v>7.22</v>
      </c>
      <c r="K182" s="15">
        <v>16.05</v>
      </c>
      <c r="L182" s="16">
        <v>166.3</v>
      </c>
      <c r="M182" s="70">
        <v>0.082</v>
      </c>
      <c r="N182" s="70">
        <v>6.32</v>
      </c>
      <c r="O182" s="70">
        <v>0.024</v>
      </c>
      <c r="P182" s="70">
        <v>0.3</v>
      </c>
      <c r="Q182" s="70">
        <v>0.1</v>
      </c>
      <c r="R182" s="70">
        <v>7.9</v>
      </c>
      <c r="S182" s="70">
        <v>0.03</v>
      </c>
      <c r="T182" s="70">
        <v>0.75</v>
      </c>
      <c r="U182" s="70">
        <v>51</v>
      </c>
      <c r="V182" s="70">
        <v>132.6</v>
      </c>
      <c r="W182" s="70">
        <v>38.6</v>
      </c>
      <c r="X182" s="70">
        <v>1</v>
      </c>
      <c r="Y182" s="70">
        <v>63.7</v>
      </c>
      <c r="Z182" s="70">
        <v>165.7</v>
      </c>
      <c r="AA182" s="70">
        <v>48.2</v>
      </c>
      <c r="AB182" s="70">
        <v>1.25</v>
      </c>
    </row>
    <row r="183" spans="1:28" ht="12.75">
      <c r="A183" s="14">
        <v>406</v>
      </c>
      <c r="B183" s="14" t="s">
        <v>193</v>
      </c>
      <c r="C183" s="14">
        <v>230</v>
      </c>
      <c r="D183" s="14">
        <v>280</v>
      </c>
      <c r="E183" s="15">
        <v>16</v>
      </c>
      <c r="F183" s="15">
        <v>15.9</v>
      </c>
      <c r="G183" s="15">
        <v>37.9</v>
      </c>
      <c r="H183" s="15">
        <v>359</v>
      </c>
      <c r="I183" s="15">
        <v>16.79</v>
      </c>
      <c r="J183" s="15">
        <v>16.65</v>
      </c>
      <c r="K183" s="15">
        <v>39.7</v>
      </c>
      <c r="L183" s="16">
        <v>376</v>
      </c>
      <c r="M183" s="70">
        <v>0.03</v>
      </c>
      <c r="N183" s="70">
        <v>1.3</v>
      </c>
      <c r="O183" s="70">
        <v>0.01</v>
      </c>
      <c r="P183" s="70">
        <v>5.4</v>
      </c>
      <c r="Q183" s="70">
        <v>0.031</v>
      </c>
      <c r="R183" s="70">
        <v>1.36</v>
      </c>
      <c r="S183" s="70">
        <v>0.01</v>
      </c>
      <c r="T183" s="70">
        <v>5.65</v>
      </c>
      <c r="U183" s="70">
        <v>33</v>
      </c>
      <c r="V183" s="70">
        <v>133</v>
      </c>
      <c r="W183" s="70">
        <v>31</v>
      </c>
      <c r="X183" s="70">
        <v>1.3</v>
      </c>
      <c r="Y183" s="70">
        <v>34.57</v>
      </c>
      <c r="Z183" s="70">
        <v>139.3</v>
      </c>
      <c r="AA183" s="70">
        <v>32.4</v>
      </c>
      <c r="AB183" s="70">
        <v>1.36</v>
      </c>
    </row>
    <row r="184" spans="1:28" ht="12.75">
      <c r="A184" s="14">
        <v>509</v>
      </c>
      <c r="B184" s="14" t="s">
        <v>194</v>
      </c>
      <c r="C184" s="14">
        <v>200</v>
      </c>
      <c r="D184" s="14">
        <v>200</v>
      </c>
      <c r="E184" s="15">
        <v>0.3</v>
      </c>
      <c r="F184" s="15">
        <v>0.2</v>
      </c>
      <c r="G184" s="15">
        <v>25.1</v>
      </c>
      <c r="H184" s="15">
        <v>103</v>
      </c>
      <c r="I184" s="15">
        <v>0.3</v>
      </c>
      <c r="J184" s="15">
        <v>0.2</v>
      </c>
      <c r="K184" s="15">
        <v>25.1</v>
      </c>
      <c r="L184" s="16">
        <v>103</v>
      </c>
      <c r="M184" s="70">
        <v>0.01</v>
      </c>
      <c r="N184" s="70">
        <v>3.3</v>
      </c>
      <c r="O184" s="70">
        <v>0</v>
      </c>
      <c r="P184" s="70">
        <v>0.1</v>
      </c>
      <c r="Q184" s="70">
        <v>0.01</v>
      </c>
      <c r="R184" s="70">
        <v>3.3</v>
      </c>
      <c r="S184" s="70">
        <v>0</v>
      </c>
      <c r="T184" s="70">
        <v>0.1</v>
      </c>
      <c r="U184" s="70">
        <v>11</v>
      </c>
      <c r="V184" s="70">
        <v>7</v>
      </c>
      <c r="W184" s="70">
        <v>5</v>
      </c>
      <c r="X184" s="70">
        <v>1.2</v>
      </c>
      <c r="Y184" s="70">
        <v>11</v>
      </c>
      <c r="Z184" s="70">
        <v>7</v>
      </c>
      <c r="AA184" s="70">
        <v>5</v>
      </c>
      <c r="AB184" s="70">
        <v>1.2</v>
      </c>
    </row>
    <row r="185" spans="1:28" ht="12.75">
      <c r="A185" s="27"/>
      <c r="B185" s="14" t="s">
        <v>196</v>
      </c>
      <c r="C185" s="27"/>
      <c r="D185" s="14"/>
      <c r="E185" s="20"/>
      <c r="F185" s="20"/>
      <c r="G185" s="20"/>
      <c r="H185" s="20"/>
      <c r="I185" s="41"/>
      <c r="J185" s="41"/>
      <c r="K185" s="41"/>
      <c r="L185" s="42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</row>
    <row r="186" spans="1:28" ht="12.75">
      <c r="A186" s="14">
        <v>108</v>
      </c>
      <c r="B186" s="14" t="s">
        <v>25</v>
      </c>
      <c r="C186" s="14">
        <v>50</v>
      </c>
      <c r="D186" s="14">
        <v>60</v>
      </c>
      <c r="E186" s="15">
        <v>3.8</v>
      </c>
      <c r="F186" s="15">
        <v>0.4</v>
      </c>
      <c r="G186" s="15">
        <v>24.6</v>
      </c>
      <c r="H186" s="15">
        <v>117.5</v>
      </c>
      <c r="I186" s="15">
        <v>4.56</v>
      </c>
      <c r="J186" s="15">
        <v>0.48</v>
      </c>
      <c r="K186" s="15">
        <v>29.52</v>
      </c>
      <c r="L186" s="16">
        <v>141</v>
      </c>
      <c r="M186" s="70">
        <v>0.05</v>
      </c>
      <c r="N186" s="70">
        <v>0</v>
      </c>
      <c r="O186" s="70">
        <v>0</v>
      </c>
      <c r="P186" s="70">
        <v>0.5</v>
      </c>
      <c r="Q186" s="70">
        <v>0.06</v>
      </c>
      <c r="R186" s="70">
        <v>0</v>
      </c>
      <c r="S186" s="70">
        <v>0</v>
      </c>
      <c r="T186" s="70">
        <v>0.6</v>
      </c>
      <c r="U186" s="70">
        <v>10</v>
      </c>
      <c r="V186" s="70">
        <v>32.5</v>
      </c>
      <c r="W186" s="70">
        <v>7</v>
      </c>
      <c r="X186" s="70">
        <v>0.5</v>
      </c>
      <c r="Y186" s="70">
        <v>12</v>
      </c>
      <c r="Z186" s="70">
        <v>39</v>
      </c>
      <c r="AA186" s="70">
        <v>8.4</v>
      </c>
      <c r="AB186" s="70">
        <v>0.6</v>
      </c>
    </row>
    <row r="187" spans="1:28" ht="12.75">
      <c r="A187" s="14">
        <v>109</v>
      </c>
      <c r="B187" s="14" t="s">
        <v>53</v>
      </c>
      <c r="C187" s="14">
        <v>50</v>
      </c>
      <c r="D187" s="14">
        <v>70</v>
      </c>
      <c r="E187" s="15">
        <v>3.3</v>
      </c>
      <c r="F187" s="15">
        <v>0.6</v>
      </c>
      <c r="G187" s="15">
        <v>16.7</v>
      </c>
      <c r="H187" s="15">
        <v>87</v>
      </c>
      <c r="I187" s="15">
        <v>4.62</v>
      </c>
      <c r="J187" s="15">
        <v>7.3</v>
      </c>
      <c r="K187" s="15">
        <v>23.38</v>
      </c>
      <c r="L187" s="16">
        <v>121.8</v>
      </c>
      <c r="M187" s="70">
        <v>0.09</v>
      </c>
      <c r="N187" s="70">
        <v>0</v>
      </c>
      <c r="O187" s="70">
        <v>0</v>
      </c>
      <c r="P187" s="70">
        <v>0.7</v>
      </c>
      <c r="Q187" s="70">
        <v>0.12</v>
      </c>
      <c r="R187" s="70">
        <v>0</v>
      </c>
      <c r="S187" s="70">
        <v>0</v>
      </c>
      <c r="T187" s="70">
        <v>0.98</v>
      </c>
      <c r="U187" s="70">
        <v>17.5</v>
      </c>
      <c r="V187" s="70">
        <v>79</v>
      </c>
      <c r="W187" s="70">
        <v>23.5</v>
      </c>
      <c r="X187" s="70">
        <v>1.95</v>
      </c>
      <c r="Y187" s="70">
        <v>24.5</v>
      </c>
      <c r="Z187" s="70">
        <v>110.6</v>
      </c>
      <c r="AA187" s="70">
        <v>32.9</v>
      </c>
      <c r="AB187" s="70">
        <v>2.73</v>
      </c>
    </row>
    <row r="188" spans="1:28" ht="13.5" customHeight="1">
      <c r="A188" s="238" t="s">
        <v>55</v>
      </c>
      <c r="B188" s="238"/>
      <c r="C188" s="238"/>
      <c r="D188" s="238"/>
      <c r="E188" s="36">
        <f aca="true" t="shared" si="28" ref="E188:K188">SUM(E180:E187)</f>
        <v>32.339999999999996</v>
      </c>
      <c r="F188" s="36">
        <f t="shared" si="28"/>
        <v>24.74</v>
      </c>
      <c r="G188" s="36">
        <f t="shared" si="28"/>
        <v>120.02</v>
      </c>
      <c r="H188" s="36">
        <f t="shared" si="28"/>
        <v>837.3</v>
      </c>
      <c r="I188" s="36">
        <f t="shared" si="28"/>
        <v>38.099999999999994</v>
      </c>
      <c r="J188" s="36">
        <f t="shared" si="28"/>
        <v>34.949999999999996</v>
      </c>
      <c r="K188" s="36">
        <f t="shared" si="28"/>
        <v>138.55</v>
      </c>
      <c r="L188" s="36">
        <v>941.1</v>
      </c>
      <c r="M188" s="36">
        <f aca="true" t="shared" si="29" ref="M188:AB188">SUM(M180:M187)</f>
        <v>0.274</v>
      </c>
      <c r="N188" s="36">
        <f t="shared" si="29"/>
        <v>19.8</v>
      </c>
      <c r="O188" s="36">
        <f t="shared" si="29"/>
        <v>0.034</v>
      </c>
      <c r="P188" s="36">
        <f t="shared" si="29"/>
        <v>9.7</v>
      </c>
      <c r="Q188" s="36">
        <f t="shared" si="29"/>
        <v>0.341</v>
      </c>
      <c r="R188" s="36">
        <f t="shared" si="29"/>
        <v>27.360000000000003</v>
      </c>
      <c r="S188" s="36">
        <f t="shared" si="29"/>
        <v>0.04</v>
      </c>
      <c r="T188" s="36">
        <f t="shared" si="29"/>
        <v>12.58</v>
      </c>
      <c r="U188" s="36">
        <f t="shared" si="29"/>
        <v>141.1</v>
      </c>
      <c r="V188" s="36">
        <f t="shared" si="29"/>
        <v>396.1</v>
      </c>
      <c r="W188" s="36">
        <f t="shared" si="29"/>
        <v>112.30000000000001</v>
      </c>
      <c r="X188" s="36">
        <f t="shared" si="29"/>
        <v>6.67</v>
      </c>
      <c r="Y188" s="36">
        <f t="shared" si="29"/>
        <v>176.77</v>
      </c>
      <c r="Z188" s="36">
        <f t="shared" si="29"/>
        <v>481.6</v>
      </c>
      <c r="AA188" s="36">
        <f t="shared" si="29"/>
        <v>138.9</v>
      </c>
      <c r="AB188" s="36">
        <f t="shared" si="29"/>
        <v>8.34</v>
      </c>
    </row>
    <row r="189" spans="1:28" ht="15.75" customHeight="1">
      <c r="A189" s="238" t="s">
        <v>56</v>
      </c>
      <c r="B189" s="238"/>
      <c r="C189" s="238"/>
      <c r="D189" s="238"/>
      <c r="E189" s="47">
        <f aca="true" t="shared" si="30" ref="E189:AB189">E188+E178</f>
        <v>50.38999999999999</v>
      </c>
      <c r="F189" s="47">
        <f t="shared" si="30"/>
        <v>51.58</v>
      </c>
      <c r="G189" s="47">
        <f t="shared" si="30"/>
        <v>195.7</v>
      </c>
      <c r="H189" s="47">
        <f t="shared" si="30"/>
        <v>1405.6</v>
      </c>
      <c r="I189" s="47">
        <f t="shared" si="30"/>
        <v>60.48</v>
      </c>
      <c r="J189" s="47">
        <f t="shared" si="30"/>
        <v>69.49</v>
      </c>
      <c r="K189" s="47">
        <f t="shared" si="30"/>
        <v>226.39000000000001</v>
      </c>
      <c r="L189" s="48">
        <f t="shared" si="30"/>
        <v>1633.4</v>
      </c>
      <c r="M189" s="48">
        <f t="shared" si="30"/>
        <v>0.805</v>
      </c>
      <c r="N189" s="48">
        <f t="shared" si="30"/>
        <v>38.275000000000006</v>
      </c>
      <c r="O189" s="48">
        <f t="shared" si="30"/>
        <v>0.034</v>
      </c>
      <c r="P189" s="48">
        <f t="shared" si="30"/>
        <v>13.02</v>
      </c>
      <c r="Q189" s="48">
        <f t="shared" si="30"/>
        <v>0.9390000000000001</v>
      </c>
      <c r="R189" s="48">
        <f t="shared" si="30"/>
        <v>51.47800000000001</v>
      </c>
      <c r="S189" s="48">
        <f t="shared" si="30"/>
        <v>0.04</v>
      </c>
      <c r="T189" s="48">
        <f t="shared" si="30"/>
        <v>17.23</v>
      </c>
      <c r="U189" s="48">
        <f t="shared" si="30"/>
        <v>211.67</v>
      </c>
      <c r="V189" s="48">
        <f t="shared" si="30"/>
        <v>598.2</v>
      </c>
      <c r="W189" s="48">
        <f t="shared" si="30"/>
        <v>159.20000000000002</v>
      </c>
      <c r="X189" s="48">
        <f t="shared" si="30"/>
        <v>12.15</v>
      </c>
      <c r="Y189" s="48">
        <f t="shared" si="30"/>
        <v>262.45000000000005</v>
      </c>
      <c r="Z189" s="48">
        <f t="shared" si="30"/>
        <v>736.9000000000001</v>
      </c>
      <c r="AA189" s="47">
        <f t="shared" si="30"/>
        <v>198.62</v>
      </c>
      <c r="AB189" s="47">
        <f t="shared" si="30"/>
        <v>14.57</v>
      </c>
    </row>
    <row r="190" spans="1:28" ht="15.75" customHeight="1">
      <c r="A190" s="243" t="s">
        <v>197</v>
      </c>
      <c r="B190" s="243"/>
      <c r="C190" s="243"/>
      <c r="D190" s="243"/>
      <c r="E190" s="243"/>
      <c r="F190" s="243"/>
      <c r="G190" s="243"/>
      <c r="H190" s="243"/>
      <c r="I190" s="243"/>
      <c r="J190" s="243"/>
      <c r="K190" s="243"/>
      <c r="L190" s="24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1:28" ht="15.75" customHeight="1">
      <c r="A191" s="250" t="s">
        <v>16</v>
      </c>
      <c r="B191" s="250"/>
      <c r="C191" s="250"/>
      <c r="D191" s="250"/>
      <c r="E191" s="49"/>
      <c r="F191" s="49"/>
      <c r="G191" s="49"/>
      <c r="H191" s="50"/>
      <c r="I191" s="86"/>
      <c r="J191" s="86"/>
      <c r="K191" s="86"/>
      <c r="L191" s="87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1:28" ht="15.75" customHeight="1">
      <c r="A192" s="198">
        <v>106</v>
      </c>
      <c r="B192" s="198" t="s">
        <v>278</v>
      </c>
      <c r="C192" s="198">
        <v>60</v>
      </c>
      <c r="D192" s="198">
        <v>100</v>
      </c>
      <c r="E192" s="199">
        <v>0.48</v>
      </c>
      <c r="F192" s="199">
        <v>0.06</v>
      </c>
      <c r="G192" s="199">
        <v>1.5</v>
      </c>
      <c r="H192" s="200">
        <v>8.4</v>
      </c>
      <c r="I192" s="201">
        <v>0.8</v>
      </c>
      <c r="J192" s="201">
        <v>0.1</v>
      </c>
      <c r="K192" s="201">
        <v>2.5</v>
      </c>
      <c r="L192" s="202">
        <v>14</v>
      </c>
      <c r="M192" s="70">
        <v>0.036</v>
      </c>
      <c r="N192" s="70">
        <v>15</v>
      </c>
      <c r="O192" s="70">
        <v>0</v>
      </c>
      <c r="P192" s="70">
        <v>0.42</v>
      </c>
      <c r="Q192" s="70">
        <v>0.06</v>
      </c>
      <c r="R192" s="70">
        <v>25</v>
      </c>
      <c r="S192" s="70">
        <v>0</v>
      </c>
      <c r="T192" s="70">
        <v>0.7</v>
      </c>
      <c r="U192" s="70">
        <v>13.8</v>
      </c>
      <c r="V192" s="70">
        <v>25.2</v>
      </c>
      <c r="W192" s="70">
        <v>8.4</v>
      </c>
      <c r="X192" s="70">
        <v>0.36</v>
      </c>
      <c r="Y192" s="70">
        <v>23</v>
      </c>
      <c r="Z192" s="70">
        <v>42</v>
      </c>
      <c r="AA192" s="70">
        <v>14</v>
      </c>
      <c r="AB192" s="70">
        <v>0.6</v>
      </c>
    </row>
    <row r="193" spans="1:28" ht="15.75" customHeight="1">
      <c r="A193" s="146">
        <v>379</v>
      </c>
      <c r="B193" s="146" t="s">
        <v>279</v>
      </c>
      <c r="C193" s="146">
        <v>80</v>
      </c>
      <c r="D193" s="146">
        <v>100</v>
      </c>
      <c r="E193" s="199">
        <v>13.1</v>
      </c>
      <c r="F193" s="199">
        <v>10.4</v>
      </c>
      <c r="G193" s="199">
        <v>4.48</v>
      </c>
      <c r="H193" s="200">
        <v>170</v>
      </c>
      <c r="I193" s="201">
        <v>16.4</v>
      </c>
      <c r="J193" s="201">
        <v>13</v>
      </c>
      <c r="K193" s="201">
        <v>5.6</v>
      </c>
      <c r="L193" s="202">
        <v>212</v>
      </c>
      <c r="M193" s="70">
        <v>0.05</v>
      </c>
      <c r="N193" s="70">
        <v>0.16</v>
      </c>
      <c r="O193" s="70">
        <v>0.02</v>
      </c>
      <c r="P193" s="70">
        <v>0.4</v>
      </c>
      <c r="Q193" s="70">
        <v>0.07</v>
      </c>
      <c r="R193" s="70">
        <v>0.2</v>
      </c>
      <c r="S193" s="70">
        <v>0.02</v>
      </c>
      <c r="T193" s="70">
        <v>0.5</v>
      </c>
      <c r="U193" s="70">
        <v>46.4</v>
      </c>
      <c r="V193" s="70">
        <v>150.4</v>
      </c>
      <c r="W193" s="70">
        <v>19.2</v>
      </c>
      <c r="X193" s="70">
        <v>1.9</v>
      </c>
      <c r="Y193" s="70">
        <v>58</v>
      </c>
      <c r="Z193" s="70">
        <v>188</v>
      </c>
      <c r="AA193" s="70">
        <v>24</v>
      </c>
      <c r="AB193" s="70">
        <v>2.4</v>
      </c>
    </row>
    <row r="194" spans="1:28" ht="15.75" customHeight="1">
      <c r="A194" s="198">
        <v>237</v>
      </c>
      <c r="B194" s="14" t="s">
        <v>230</v>
      </c>
      <c r="C194" s="14">
        <v>150</v>
      </c>
      <c r="D194" s="14">
        <v>180</v>
      </c>
      <c r="E194" s="15">
        <v>8.55</v>
      </c>
      <c r="F194" s="15">
        <v>7.84</v>
      </c>
      <c r="G194" s="15">
        <v>37.05</v>
      </c>
      <c r="H194" s="16">
        <v>189</v>
      </c>
      <c r="I194" s="15">
        <v>10.26</v>
      </c>
      <c r="J194" s="15">
        <v>9.4</v>
      </c>
      <c r="K194" s="15">
        <v>44.46</v>
      </c>
      <c r="L194" s="15">
        <v>226</v>
      </c>
      <c r="M194" s="14">
        <v>0.2</v>
      </c>
      <c r="N194" s="14">
        <v>0</v>
      </c>
      <c r="O194" s="14">
        <v>0.077</v>
      </c>
      <c r="P194" s="14">
        <v>0.61</v>
      </c>
      <c r="Q194" s="14">
        <v>0.24</v>
      </c>
      <c r="R194" s="14">
        <v>0</v>
      </c>
      <c r="S194" s="14">
        <v>0.093</v>
      </c>
      <c r="T194" s="14">
        <v>0.73</v>
      </c>
      <c r="U194" s="14">
        <v>14.25</v>
      </c>
      <c r="V194" s="14">
        <v>202.6</v>
      </c>
      <c r="W194" s="14">
        <v>135.3</v>
      </c>
      <c r="X194" s="14">
        <v>4.54</v>
      </c>
      <c r="Y194" s="14">
        <v>17.1</v>
      </c>
      <c r="Z194" s="14">
        <v>243.1</v>
      </c>
      <c r="AA194" s="14">
        <v>162.4</v>
      </c>
      <c r="AB194" s="14">
        <v>5.45</v>
      </c>
    </row>
    <row r="195" spans="1:28" ht="14.25" customHeight="1">
      <c r="A195" s="14">
        <v>495</v>
      </c>
      <c r="B195" s="14" t="s">
        <v>68</v>
      </c>
      <c r="C195" s="14">
        <v>200</v>
      </c>
      <c r="D195" s="14">
        <v>200</v>
      </c>
      <c r="E195" s="15">
        <v>1.5</v>
      </c>
      <c r="F195" s="15">
        <v>1.3</v>
      </c>
      <c r="G195" s="15">
        <v>15.9</v>
      </c>
      <c r="H195" s="16">
        <v>81</v>
      </c>
      <c r="I195" s="15">
        <v>1.5</v>
      </c>
      <c r="J195" s="15">
        <v>1.3</v>
      </c>
      <c r="K195" s="15">
        <v>15.9</v>
      </c>
      <c r="L195" s="16">
        <v>81</v>
      </c>
      <c r="M195" s="70">
        <v>0.04</v>
      </c>
      <c r="N195" s="70">
        <v>1.3</v>
      </c>
      <c r="O195" s="70">
        <v>0.01</v>
      </c>
      <c r="P195" s="70">
        <v>0</v>
      </c>
      <c r="Q195" s="70">
        <v>0.04</v>
      </c>
      <c r="R195" s="70">
        <v>1.3</v>
      </c>
      <c r="S195" s="70">
        <v>0.01</v>
      </c>
      <c r="T195" s="70">
        <v>0</v>
      </c>
      <c r="U195" s="70">
        <v>127</v>
      </c>
      <c r="V195" s="70">
        <v>93</v>
      </c>
      <c r="W195" s="70">
        <v>15</v>
      </c>
      <c r="X195" s="70">
        <v>0.4</v>
      </c>
      <c r="Y195" s="70">
        <v>127</v>
      </c>
      <c r="Z195" s="70">
        <v>93</v>
      </c>
      <c r="AA195" s="70">
        <v>15</v>
      </c>
      <c r="AB195" s="70">
        <v>0.4</v>
      </c>
    </row>
    <row r="196" spans="1:28" ht="14.25" customHeight="1">
      <c r="A196" s="14">
        <v>108</v>
      </c>
      <c r="B196" s="14" t="s">
        <v>228</v>
      </c>
      <c r="C196" s="14">
        <v>40</v>
      </c>
      <c r="D196" s="14">
        <v>50</v>
      </c>
      <c r="E196" s="23">
        <v>3.04</v>
      </c>
      <c r="F196" s="23">
        <v>0.32</v>
      </c>
      <c r="G196" s="23">
        <v>19.68</v>
      </c>
      <c r="H196" s="15">
        <v>94</v>
      </c>
      <c r="I196" s="15">
        <v>3.8</v>
      </c>
      <c r="J196" s="15">
        <v>0.4</v>
      </c>
      <c r="K196" s="15">
        <v>24.6</v>
      </c>
      <c r="L196" s="16">
        <v>117.5</v>
      </c>
      <c r="M196" s="70">
        <v>0.04</v>
      </c>
      <c r="N196" s="70">
        <v>0</v>
      </c>
      <c r="O196" s="70">
        <v>0</v>
      </c>
      <c r="P196" s="70">
        <v>0.45</v>
      </c>
      <c r="Q196" s="70">
        <v>0.05</v>
      </c>
      <c r="R196" s="70">
        <v>0</v>
      </c>
      <c r="S196" s="70">
        <v>0</v>
      </c>
      <c r="T196" s="70">
        <v>0.5</v>
      </c>
      <c r="U196" s="70">
        <v>8</v>
      </c>
      <c r="V196" s="70">
        <v>26</v>
      </c>
      <c r="W196" s="70">
        <v>5.6</v>
      </c>
      <c r="X196" s="70">
        <v>0.5</v>
      </c>
      <c r="Y196" s="70">
        <v>10</v>
      </c>
      <c r="Z196" s="70">
        <v>32.5</v>
      </c>
      <c r="AA196" s="70">
        <v>7</v>
      </c>
      <c r="AB196" s="70">
        <v>0.5</v>
      </c>
    </row>
    <row r="197" spans="1:28" ht="14.25" customHeight="1">
      <c r="A197" s="14">
        <v>100</v>
      </c>
      <c r="B197" s="28" t="s">
        <v>71</v>
      </c>
      <c r="C197" s="14">
        <v>10</v>
      </c>
      <c r="D197" s="14">
        <v>10</v>
      </c>
      <c r="E197" s="15">
        <v>2.65</v>
      </c>
      <c r="F197" s="15">
        <v>2.61</v>
      </c>
      <c r="G197" s="15">
        <v>0</v>
      </c>
      <c r="H197" s="16">
        <v>34.3</v>
      </c>
      <c r="I197" s="15">
        <v>2.65</v>
      </c>
      <c r="J197" s="15">
        <v>2.61</v>
      </c>
      <c r="K197" s="15">
        <v>0</v>
      </c>
      <c r="L197" s="16">
        <v>34.3</v>
      </c>
      <c r="M197" s="14">
        <v>0</v>
      </c>
      <c r="N197" s="14">
        <v>0.07</v>
      </c>
      <c r="O197" s="14">
        <v>0.023</v>
      </c>
      <c r="P197" s="14">
        <v>0.05</v>
      </c>
      <c r="Q197" s="14">
        <v>0</v>
      </c>
      <c r="R197" s="14">
        <v>0.07</v>
      </c>
      <c r="S197" s="14">
        <v>0.023</v>
      </c>
      <c r="T197" s="14">
        <v>0.05</v>
      </c>
      <c r="U197" s="14">
        <v>90</v>
      </c>
      <c r="V197" s="14">
        <v>59</v>
      </c>
      <c r="W197" s="14">
        <v>5</v>
      </c>
      <c r="X197" s="14">
        <v>0.09</v>
      </c>
      <c r="Y197" s="14">
        <v>90</v>
      </c>
      <c r="Z197" s="14">
        <v>59</v>
      </c>
      <c r="AA197" s="14">
        <v>5</v>
      </c>
      <c r="AB197" s="14">
        <v>0.09</v>
      </c>
    </row>
    <row r="198" spans="1:28" ht="15" customHeight="1">
      <c r="A198" s="238" t="s">
        <v>30</v>
      </c>
      <c r="B198" s="238"/>
      <c r="C198" s="238"/>
      <c r="D198" s="238"/>
      <c r="E198" s="10">
        <f>SUM(E192:E197)</f>
        <v>29.32</v>
      </c>
      <c r="F198" s="10">
        <f aca="true" t="shared" si="31" ref="F198:L198">SUM(F192:F197)</f>
        <v>22.53</v>
      </c>
      <c r="G198" s="10">
        <f t="shared" si="31"/>
        <v>78.61</v>
      </c>
      <c r="H198" s="10">
        <f t="shared" si="31"/>
        <v>576.6999999999999</v>
      </c>
      <c r="I198" s="10">
        <f t="shared" si="31"/>
        <v>35.41</v>
      </c>
      <c r="J198" s="10">
        <f t="shared" si="31"/>
        <v>26.81</v>
      </c>
      <c r="K198" s="10">
        <f t="shared" si="31"/>
        <v>93.06</v>
      </c>
      <c r="L198" s="10">
        <f t="shared" si="31"/>
        <v>684.8</v>
      </c>
      <c r="M198" s="10">
        <f aca="true" t="shared" si="32" ref="M198:AB198">SUM(M195:M196)</f>
        <v>0.08</v>
      </c>
      <c r="N198" s="10">
        <f t="shared" si="32"/>
        <v>1.3</v>
      </c>
      <c r="O198" s="10">
        <f t="shared" si="32"/>
        <v>0.01</v>
      </c>
      <c r="P198" s="10">
        <f t="shared" si="32"/>
        <v>0.45</v>
      </c>
      <c r="Q198" s="10">
        <f t="shared" si="32"/>
        <v>0.09</v>
      </c>
      <c r="R198" s="10">
        <f t="shared" si="32"/>
        <v>1.3</v>
      </c>
      <c r="S198" s="10">
        <f t="shared" si="32"/>
        <v>0.01</v>
      </c>
      <c r="T198" s="10">
        <f t="shared" si="32"/>
        <v>0.5</v>
      </c>
      <c r="U198" s="10">
        <f t="shared" si="32"/>
        <v>135</v>
      </c>
      <c r="V198" s="10">
        <f t="shared" si="32"/>
        <v>119</v>
      </c>
      <c r="W198" s="10">
        <f t="shared" si="32"/>
        <v>20.6</v>
      </c>
      <c r="X198" s="10">
        <f t="shared" si="32"/>
        <v>0.9</v>
      </c>
      <c r="Y198" s="10">
        <f t="shared" si="32"/>
        <v>137</v>
      </c>
      <c r="Z198" s="10">
        <f t="shared" si="32"/>
        <v>125.5</v>
      </c>
      <c r="AA198" s="10">
        <f t="shared" si="32"/>
        <v>22</v>
      </c>
      <c r="AB198" s="10">
        <f t="shared" si="32"/>
        <v>0.9</v>
      </c>
    </row>
    <row r="199" spans="1:28" ht="13.5">
      <c r="A199" s="238" t="s">
        <v>31</v>
      </c>
      <c r="B199" s="238"/>
      <c r="C199" s="238"/>
      <c r="D199" s="238"/>
      <c r="E199" s="78"/>
      <c r="F199" s="78"/>
      <c r="G199" s="78"/>
      <c r="H199" s="79"/>
      <c r="I199" s="38"/>
      <c r="J199" s="38"/>
      <c r="K199" s="38"/>
      <c r="L199" s="39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1:28" ht="12.75">
      <c r="A200" s="60">
        <v>73</v>
      </c>
      <c r="B200" s="14" t="s">
        <v>199</v>
      </c>
      <c r="C200" s="60">
        <v>60</v>
      </c>
      <c r="D200" s="60">
        <v>100</v>
      </c>
      <c r="E200" s="15">
        <v>1.86</v>
      </c>
      <c r="F200" s="15">
        <v>4.14</v>
      </c>
      <c r="G200" s="15">
        <v>13.14</v>
      </c>
      <c r="H200" s="16">
        <v>107.2</v>
      </c>
      <c r="I200" s="15">
        <v>3.1</v>
      </c>
      <c r="J200" s="15">
        <v>6.9</v>
      </c>
      <c r="K200" s="15">
        <v>21.9</v>
      </c>
      <c r="L200" s="16">
        <v>132</v>
      </c>
      <c r="M200" s="70">
        <v>0.054</v>
      </c>
      <c r="N200" s="70">
        <v>6.12</v>
      </c>
      <c r="O200" s="70">
        <v>0</v>
      </c>
      <c r="P200" s="70">
        <v>1.86</v>
      </c>
      <c r="Q200" s="70">
        <v>0.09</v>
      </c>
      <c r="R200" s="70">
        <v>10.2</v>
      </c>
      <c r="S200" s="70">
        <v>0</v>
      </c>
      <c r="T200" s="70">
        <v>3.1</v>
      </c>
      <c r="U200" s="70">
        <v>12</v>
      </c>
      <c r="V200" s="70">
        <v>51.6</v>
      </c>
      <c r="W200" s="70">
        <v>20.4</v>
      </c>
      <c r="X200" s="70">
        <v>0.78</v>
      </c>
      <c r="Y200" s="70">
        <v>20</v>
      </c>
      <c r="Z200" s="70">
        <v>86</v>
      </c>
      <c r="AA200" s="70">
        <v>34</v>
      </c>
      <c r="AB200" s="70">
        <v>1.3</v>
      </c>
    </row>
    <row r="201" spans="1:28" ht="12.75">
      <c r="A201" s="60"/>
      <c r="B201" s="14" t="s">
        <v>200</v>
      </c>
      <c r="C201" s="60"/>
      <c r="D201" s="60"/>
      <c r="E201" s="10"/>
      <c r="F201" s="10"/>
      <c r="G201" s="10"/>
      <c r="H201" s="11"/>
      <c r="I201" s="40"/>
      <c r="J201" s="40"/>
      <c r="K201" s="40"/>
      <c r="L201" s="71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</row>
    <row r="202" spans="1:28" ht="12.75">
      <c r="A202" s="14">
        <v>146</v>
      </c>
      <c r="B202" s="14" t="s">
        <v>202</v>
      </c>
      <c r="C202" s="14">
        <v>200</v>
      </c>
      <c r="D202" s="14">
        <v>250</v>
      </c>
      <c r="E202" s="15">
        <v>0.96</v>
      </c>
      <c r="F202" s="15">
        <v>2.08</v>
      </c>
      <c r="G202" s="15">
        <v>7.02</v>
      </c>
      <c r="H202" s="16">
        <v>55.6</v>
      </c>
      <c r="I202" s="15">
        <v>1.2</v>
      </c>
      <c r="J202" s="15">
        <v>2.6</v>
      </c>
      <c r="K202" s="15">
        <v>8.77</v>
      </c>
      <c r="L202" s="16">
        <v>63.25</v>
      </c>
      <c r="M202" s="70">
        <v>0.05</v>
      </c>
      <c r="N202" s="70">
        <v>4.6</v>
      </c>
      <c r="O202" s="70">
        <v>0</v>
      </c>
      <c r="P202" s="70">
        <v>0.96</v>
      </c>
      <c r="Q202" s="70">
        <v>0.062</v>
      </c>
      <c r="R202" s="70">
        <v>5.75</v>
      </c>
      <c r="S202" s="70">
        <v>0</v>
      </c>
      <c r="T202" s="70">
        <v>1.2</v>
      </c>
      <c r="U202" s="70">
        <v>8.6</v>
      </c>
      <c r="V202" s="70">
        <v>32.2</v>
      </c>
      <c r="W202" s="70">
        <v>13.4</v>
      </c>
      <c r="X202" s="70">
        <v>0.48</v>
      </c>
      <c r="Y202" s="70">
        <v>10.75</v>
      </c>
      <c r="Z202" s="70">
        <v>40.25</v>
      </c>
      <c r="AA202" s="70">
        <v>16.75</v>
      </c>
      <c r="AB202" s="70">
        <v>0.6</v>
      </c>
    </row>
    <row r="203" spans="1:28" ht="12.75">
      <c r="A203" s="14">
        <v>172</v>
      </c>
      <c r="B203" s="14" t="s">
        <v>203</v>
      </c>
      <c r="C203" s="14">
        <v>20</v>
      </c>
      <c r="D203" s="14">
        <v>25</v>
      </c>
      <c r="E203" s="15"/>
      <c r="F203" s="15"/>
      <c r="G203" s="15"/>
      <c r="H203" s="16"/>
      <c r="I203" s="18"/>
      <c r="J203" s="18"/>
      <c r="K203" s="18"/>
      <c r="L203" s="73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</row>
    <row r="204" spans="1:28" ht="12.75">
      <c r="A204" s="14">
        <v>340</v>
      </c>
      <c r="B204" s="14" t="s">
        <v>207</v>
      </c>
      <c r="C204" s="14">
        <v>250</v>
      </c>
      <c r="D204" s="14">
        <v>280</v>
      </c>
      <c r="E204" s="15">
        <v>16.6</v>
      </c>
      <c r="F204" s="15">
        <v>9.27</v>
      </c>
      <c r="G204" s="15">
        <v>23.64</v>
      </c>
      <c r="H204" s="16">
        <v>244.8</v>
      </c>
      <c r="I204" s="16">
        <v>18.7</v>
      </c>
      <c r="J204" s="15">
        <v>10.4</v>
      </c>
      <c r="K204" s="15">
        <v>26.4</v>
      </c>
      <c r="L204" s="16">
        <v>274.1</v>
      </c>
      <c r="M204" s="70">
        <v>0.177</v>
      </c>
      <c r="N204" s="70">
        <v>9.16</v>
      </c>
      <c r="O204" s="70">
        <v>0.05</v>
      </c>
      <c r="P204" s="70">
        <v>1.04</v>
      </c>
      <c r="Q204" s="70">
        <v>0.198</v>
      </c>
      <c r="R204" s="70">
        <v>10.2</v>
      </c>
      <c r="S204" s="70">
        <v>0.058</v>
      </c>
      <c r="T204" s="70">
        <v>0.16</v>
      </c>
      <c r="U204" s="70">
        <v>45.8</v>
      </c>
      <c r="V204" s="70">
        <v>391.6</v>
      </c>
      <c r="W204" s="70">
        <v>52.08</v>
      </c>
      <c r="X204" s="70">
        <v>1.66</v>
      </c>
      <c r="Y204" s="70">
        <v>51.3</v>
      </c>
      <c r="Z204" s="70">
        <v>438.6</v>
      </c>
      <c r="AA204" s="70">
        <v>58.3</v>
      </c>
      <c r="AB204" s="70">
        <v>1.86</v>
      </c>
    </row>
    <row r="205" spans="1:28" ht="12.75">
      <c r="A205" s="14">
        <v>451</v>
      </c>
      <c r="B205" s="14" t="s">
        <v>238</v>
      </c>
      <c r="C205" s="14">
        <v>80</v>
      </c>
      <c r="D205" s="14">
        <v>90</v>
      </c>
      <c r="E205" s="15">
        <v>0.9</v>
      </c>
      <c r="F205" s="15">
        <v>3.2</v>
      </c>
      <c r="G205" s="15">
        <v>3.99</v>
      </c>
      <c r="H205" s="16">
        <v>48.4</v>
      </c>
      <c r="I205" s="16">
        <v>1.01</v>
      </c>
      <c r="J205" s="15">
        <v>3.6</v>
      </c>
      <c r="K205" s="15">
        <v>4.48</v>
      </c>
      <c r="L205" s="16">
        <v>54.5</v>
      </c>
      <c r="M205" s="70">
        <v>0.006</v>
      </c>
      <c r="N205" s="70">
        <v>0.008</v>
      </c>
      <c r="O205" s="70">
        <v>0.023</v>
      </c>
      <c r="P205" s="70">
        <v>0.096</v>
      </c>
      <c r="Q205" s="70">
        <v>0.007</v>
      </c>
      <c r="R205" s="70">
        <v>0.009</v>
      </c>
      <c r="S205" s="70">
        <v>0.026</v>
      </c>
      <c r="T205" s="70">
        <v>0.1</v>
      </c>
      <c r="U205" s="70">
        <v>2.08</v>
      </c>
      <c r="V205" s="70">
        <v>9.36</v>
      </c>
      <c r="W205" s="70">
        <v>1.76</v>
      </c>
      <c r="X205" s="70">
        <v>0.072</v>
      </c>
      <c r="Y205" s="70">
        <v>2.34</v>
      </c>
      <c r="Z205" s="70">
        <v>10.53</v>
      </c>
      <c r="AA205" s="70">
        <v>1.98</v>
      </c>
      <c r="AB205" s="70">
        <v>0.081</v>
      </c>
    </row>
    <row r="206" spans="1:28" ht="12.75">
      <c r="A206" s="14">
        <v>508</v>
      </c>
      <c r="B206" s="14" t="s">
        <v>239</v>
      </c>
      <c r="C206" s="14">
        <v>200</v>
      </c>
      <c r="D206" s="14">
        <v>200</v>
      </c>
      <c r="E206" s="23">
        <v>0.5</v>
      </c>
      <c r="F206" s="23">
        <v>0</v>
      </c>
      <c r="G206" s="23">
        <v>27</v>
      </c>
      <c r="H206" s="33">
        <v>110</v>
      </c>
      <c r="I206" s="23">
        <v>0.5</v>
      </c>
      <c r="J206" s="23">
        <v>0</v>
      </c>
      <c r="K206" s="23">
        <v>27</v>
      </c>
      <c r="L206" s="16">
        <v>110</v>
      </c>
      <c r="M206" s="70">
        <v>0.01</v>
      </c>
      <c r="N206" s="70">
        <v>0.5</v>
      </c>
      <c r="O206" s="70">
        <v>0</v>
      </c>
      <c r="P206" s="70">
        <v>0</v>
      </c>
      <c r="Q206" s="70">
        <v>0.01</v>
      </c>
      <c r="R206" s="70">
        <v>0.5</v>
      </c>
      <c r="S206" s="70">
        <v>0</v>
      </c>
      <c r="T206" s="70">
        <v>0</v>
      </c>
      <c r="U206" s="70">
        <v>28</v>
      </c>
      <c r="V206" s="70">
        <v>19</v>
      </c>
      <c r="W206" s="70">
        <v>7</v>
      </c>
      <c r="X206" s="70">
        <v>1.5</v>
      </c>
      <c r="Y206" s="70">
        <v>28</v>
      </c>
      <c r="Z206" s="70">
        <v>19</v>
      </c>
      <c r="AA206" s="70">
        <v>7</v>
      </c>
      <c r="AB206" s="70">
        <v>1.5</v>
      </c>
    </row>
    <row r="207" spans="1:28" ht="12.75">
      <c r="A207" s="14">
        <v>108</v>
      </c>
      <c r="B207" s="14" t="s">
        <v>25</v>
      </c>
      <c r="C207" s="14">
        <v>50</v>
      </c>
      <c r="D207" s="14">
        <v>60</v>
      </c>
      <c r="E207" s="15">
        <v>3.8</v>
      </c>
      <c r="F207" s="15">
        <v>0.4</v>
      </c>
      <c r="G207" s="15">
        <v>24.6</v>
      </c>
      <c r="H207" s="15">
        <v>117.5</v>
      </c>
      <c r="I207" s="15">
        <v>4.56</v>
      </c>
      <c r="J207" s="15">
        <v>0.48</v>
      </c>
      <c r="K207" s="15">
        <v>29.52</v>
      </c>
      <c r="L207" s="16">
        <v>141</v>
      </c>
      <c r="M207" s="70">
        <v>0.05</v>
      </c>
      <c r="N207" s="70">
        <v>0</v>
      </c>
      <c r="O207" s="70">
        <v>0</v>
      </c>
      <c r="P207" s="70">
        <v>0.5</v>
      </c>
      <c r="Q207" s="70">
        <v>0.06</v>
      </c>
      <c r="R207" s="70">
        <v>0</v>
      </c>
      <c r="S207" s="70">
        <v>0</v>
      </c>
      <c r="T207" s="70">
        <v>0.6</v>
      </c>
      <c r="U207" s="70">
        <v>10</v>
      </c>
      <c r="V207" s="70">
        <v>32.5</v>
      </c>
      <c r="W207" s="70">
        <v>7</v>
      </c>
      <c r="X207" s="70">
        <v>0.5</v>
      </c>
      <c r="Y207" s="70">
        <v>12</v>
      </c>
      <c r="Z207" s="70">
        <v>39</v>
      </c>
      <c r="AA207" s="70">
        <v>8.4</v>
      </c>
      <c r="AB207" s="70">
        <v>0.6</v>
      </c>
    </row>
    <row r="208" spans="1:28" ht="12.75" customHeight="1">
      <c r="A208" s="14">
        <v>109</v>
      </c>
      <c r="B208" s="14" t="s">
        <v>53</v>
      </c>
      <c r="C208" s="14">
        <v>50</v>
      </c>
      <c r="D208" s="14">
        <v>70</v>
      </c>
      <c r="E208" s="15">
        <v>3.3</v>
      </c>
      <c r="F208" s="15">
        <v>0.6</v>
      </c>
      <c r="G208" s="15">
        <v>16.7</v>
      </c>
      <c r="H208" s="15">
        <v>87</v>
      </c>
      <c r="I208" s="15">
        <v>4.62</v>
      </c>
      <c r="J208" s="15">
        <v>7.3</v>
      </c>
      <c r="K208" s="15">
        <v>23.38</v>
      </c>
      <c r="L208" s="16">
        <v>121.8</v>
      </c>
      <c r="M208" s="70">
        <v>0.09</v>
      </c>
      <c r="N208" s="70">
        <v>0</v>
      </c>
      <c r="O208" s="70">
        <v>0</v>
      </c>
      <c r="P208" s="70">
        <v>0.7</v>
      </c>
      <c r="Q208" s="70">
        <v>0.12</v>
      </c>
      <c r="R208" s="70">
        <v>0</v>
      </c>
      <c r="S208" s="70">
        <v>0</v>
      </c>
      <c r="T208" s="70">
        <v>0.98</v>
      </c>
      <c r="U208" s="70">
        <v>17.5</v>
      </c>
      <c r="V208" s="70">
        <v>79</v>
      </c>
      <c r="W208" s="70">
        <v>23.5</v>
      </c>
      <c r="X208" s="70">
        <v>1.95</v>
      </c>
      <c r="Y208" s="70">
        <v>24.5</v>
      </c>
      <c r="Z208" s="70">
        <v>110.6</v>
      </c>
      <c r="AA208" s="70">
        <v>32.9</v>
      </c>
      <c r="AB208" s="70">
        <v>2.73</v>
      </c>
    </row>
    <row r="209" spans="1:28" ht="12.75" customHeight="1">
      <c r="A209" s="14">
        <v>112</v>
      </c>
      <c r="B209" s="14" t="s">
        <v>140</v>
      </c>
      <c r="C209" s="24" t="s">
        <v>212</v>
      </c>
      <c r="D209" s="14">
        <v>100</v>
      </c>
      <c r="E209" s="15">
        <v>0.48</v>
      </c>
      <c r="F209" s="15">
        <v>0.048</v>
      </c>
      <c r="G209" s="15">
        <v>11.76</v>
      </c>
      <c r="H209" s="15">
        <v>56.4</v>
      </c>
      <c r="I209" s="15">
        <v>0.4</v>
      </c>
      <c r="J209" s="15">
        <v>0.04</v>
      </c>
      <c r="K209" s="15">
        <v>9.8</v>
      </c>
      <c r="L209" s="16">
        <v>47</v>
      </c>
      <c r="M209" s="70">
        <v>0.36</v>
      </c>
      <c r="N209" s="70">
        <v>12</v>
      </c>
      <c r="O209" s="70">
        <v>0</v>
      </c>
      <c r="P209" s="70">
        <v>0.24</v>
      </c>
      <c r="Q209" s="70">
        <v>0.3</v>
      </c>
      <c r="R209" s="70">
        <v>10</v>
      </c>
      <c r="S209" s="70">
        <v>0</v>
      </c>
      <c r="T209" s="70">
        <v>0.2</v>
      </c>
      <c r="U209" s="70">
        <v>19.3</v>
      </c>
      <c r="V209" s="70">
        <v>13.2</v>
      </c>
      <c r="W209" s="70">
        <v>10.8</v>
      </c>
      <c r="X209" s="70">
        <v>2.64</v>
      </c>
      <c r="Y209" s="70">
        <v>16</v>
      </c>
      <c r="Z209" s="70">
        <v>11</v>
      </c>
      <c r="AA209" s="70">
        <v>9</v>
      </c>
      <c r="AB209" s="70">
        <v>2.2</v>
      </c>
    </row>
    <row r="210" spans="1:28" ht="13.5" customHeight="1">
      <c r="A210" s="241" t="s">
        <v>55</v>
      </c>
      <c r="B210" s="241"/>
      <c r="C210" s="241"/>
      <c r="D210" s="241"/>
      <c r="E210" s="10">
        <f aca="true" t="shared" si="33" ref="E210:AB210">SUM(E200:E209)</f>
        <v>28.400000000000002</v>
      </c>
      <c r="F210" s="10">
        <f t="shared" si="33"/>
        <v>19.737999999999996</v>
      </c>
      <c r="G210" s="10">
        <f t="shared" si="33"/>
        <v>127.85</v>
      </c>
      <c r="H210" s="10">
        <f t="shared" si="33"/>
        <v>826.9</v>
      </c>
      <c r="I210" s="10">
        <f t="shared" si="33"/>
        <v>34.089999999999996</v>
      </c>
      <c r="J210" s="10">
        <f t="shared" si="33"/>
        <v>31.32</v>
      </c>
      <c r="K210" s="10">
        <f t="shared" si="33"/>
        <v>151.25</v>
      </c>
      <c r="L210" s="10">
        <f t="shared" si="33"/>
        <v>943.65</v>
      </c>
      <c r="M210" s="10">
        <f t="shared" si="33"/>
        <v>0.797</v>
      </c>
      <c r="N210" s="10">
        <f t="shared" si="33"/>
        <v>32.388</v>
      </c>
      <c r="O210" s="10">
        <f t="shared" si="33"/>
        <v>0.07300000000000001</v>
      </c>
      <c r="P210" s="10">
        <f t="shared" si="33"/>
        <v>5.396000000000001</v>
      </c>
      <c r="Q210" s="10">
        <f t="shared" si="33"/>
        <v>0.847</v>
      </c>
      <c r="R210" s="10">
        <f t="shared" si="33"/>
        <v>36.659</v>
      </c>
      <c r="S210" s="10">
        <f t="shared" si="33"/>
        <v>0.084</v>
      </c>
      <c r="T210" s="10">
        <f t="shared" si="33"/>
        <v>6.339999999999999</v>
      </c>
      <c r="U210" s="10">
        <f t="shared" si="33"/>
        <v>143.28</v>
      </c>
      <c r="V210" s="10">
        <f t="shared" si="33"/>
        <v>628.46</v>
      </c>
      <c r="W210" s="10">
        <f t="shared" si="33"/>
        <v>135.94</v>
      </c>
      <c r="X210" s="10">
        <f t="shared" si="33"/>
        <v>9.582</v>
      </c>
      <c r="Y210" s="10">
        <f t="shared" si="33"/>
        <v>164.89</v>
      </c>
      <c r="Z210" s="10">
        <f t="shared" si="33"/>
        <v>754.98</v>
      </c>
      <c r="AA210" s="10">
        <f t="shared" si="33"/>
        <v>168.33</v>
      </c>
      <c r="AB210" s="10">
        <f t="shared" si="33"/>
        <v>10.870999999999999</v>
      </c>
    </row>
    <row r="211" spans="1:28" ht="12.75">
      <c r="A211" s="238" t="s">
        <v>56</v>
      </c>
      <c r="B211" s="238"/>
      <c r="C211" s="238"/>
      <c r="D211" s="238"/>
      <c r="E211" s="47">
        <f>SUM(E200:E210)</f>
        <v>56.800000000000004</v>
      </c>
      <c r="F211" s="47">
        <f aca="true" t="shared" si="34" ref="F211:AB211">F210+F198</f>
        <v>42.268</v>
      </c>
      <c r="G211" s="47">
        <f t="shared" si="34"/>
        <v>206.45999999999998</v>
      </c>
      <c r="H211" s="47">
        <f t="shared" si="34"/>
        <v>1403.6</v>
      </c>
      <c r="I211" s="47">
        <f t="shared" si="34"/>
        <v>69.5</v>
      </c>
      <c r="J211" s="47">
        <f t="shared" si="34"/>
        <v>58.129999999999995</v>
      </c>
      <c r="K211" s="47">
        <f t="shared" si="34"/>
        <v>244.31</v>
      </c>
      <c r="L211" s="48">
        <f t="shared" si="34"/>
        <v>1628.4499999999998</v>
      </c>
      <c r="M211" s="47">
        <f t="shared" si="34"/>
        <v>0.877</v>
      </c>
      <c r="N211" s="47">
        <f t="shared" si="34"/>
        <v>33.687999999999995</v>
      </c>
      <c r="O211" s="47">
        <f t="shared" si="34"/>
        <v>0.083</v>
      </c>
      <c r="P211" s="47">
        <f t="shared" si="34"/>
        <v>5.846000000000001</v>
      </c>
      <c r="Q211" s="47">
        <f t="shared" si="34"/>
        <v>0.9369999999999999</v>
      </c>
      <c r="R211" s="47">
        <f t="shared" si="34"/>
        <v>37.958999999999996</v>
      </c>
      <c r="S211" s="47">
        <f t="shared" si="34"/>
        <v>0.094</v>
      </c>
      <c r="T211" s="47">
        <f t="shared" si="34"/>
        <v>6.839999999999999</v>
      </c>
      <c r="U211" s="47">
        <f t="shared" si="34"/>
        <v>278.28</v>
      </c>
      <c r="V211" s="47">
        <f t="shared" si="34"/>
        <v>747.46</v>
      </c>
      <c r="W211" s="47">
        <f t="shared" si="34"/>
        <v>156.54</v>
      </c>
      <c r="X211" s="47">
        <f t="shared" si="34"/>
        <v>10.482000000000001</v>
      </c>
      <c r="Y211" s="47">
        <f t="shared" si="34"/>
        <v>301.89</v>
      </c>
      <c r="Z211" s="47">
        <f t="shared" si="34"/>
        <v>880.48</v>
      </c>
      <c r="AA211" s="47">
        <f t="shared" si="34"/>
        <v>190.33</v>
      </c>
      <c r="AB211" s="47">
        <f t="shared" si="34"/>
        <v>11.770999999999999</v>
      </c>
    </row>
    <row r="212" spans="2:28" ht="12.75">
      <c r="B212" t="s">
        <v>240</v>
      </c>
      <c r="E212" s="43">
        <v>46.7</v>
      </c>
      <c r="F212" s="43">
        <v>49.5</v>
      </c>
      <c r="G212" s="43">
        <v>195</v>
      </c>
      <c r="H212" s="43">
        <v>1407</v>
      </c>
      <c r="I212" s="43">
        <v>55.8</v>
      </c>
      <c r="J212" s="43">
        <v>58.6</v>
      </c>
      <c r="K212" s="43">
        <v>225</v>
      </c>
      <c r="L212" s="107">
        <v>1627</v>
      </c>
      <c r="M212" s="43">
        <f>(M22+M43+M63+M83+M105+M127+M148+M168+M189+M211)/10</f>
        <v>0.7324999999999999</v>
      </c>
      <c r="N212" s="108">
        <v>37.8</v>
      </c>
      <c r="O212" s="43">
        <v>0.6</v>
      </c>
      <c r="P212" s="43">
        <v>7.6</v>
      </c>
      <c r="Q212" s="43">
        <v>8</v>
      </c>
      <c r="R212" s="43">
        <v>44.1</v>
      </c>
      <c r="S212" s="43">
        <v>0.56</v>
      </c>
      <c r="T212" s="43">
        <v>7.5</v>
      </c>
      <c r="U212" s="43">
        <v>635</v>
      </c>
      <c r="V212" s="43">
        <v>948</v>
      </c>
      <c r="W212" s="43">
        <v>158</v>
      </c>
      <c r="X212" s="43">
        <v>7.6</v>
      </c>
      <c r="Y212" s="43">
        <v>698</v>
      </c>
      <c r="Z212" s="43">
        <v>1033</v>
      </c>
      <c r="AA212" s="43">
        <v>171</v>
      </c>
      <c r="AB212" s="43">
        <v>9.8</v>
      </c>
    </row>
  </sheetData>
  <sheetProtection selectLockedCells="1" selectUnlockedCells="1"/>
  <mergeCells count="77">
    <mergeCell ref="A211:D211"/>
    <mergeCell ref="A189:D189"/>
    <mergeCell ref="A190:L190"/>
    <mergeCell ref="A191:D191"/>
    <mergeCell ref="A198:D198"/>
    <mergeCell ref="A199:D199"/>
    <mergeCell ref="A210:D210"/>
    <mergeCell ref="A168:D168"/>
    <mergeCell ref="A169:L169"/>
    <mergeCell ref="A170:D170"/>
    <mergeCell ref="A178:D178"/>
    <mergeCell ref="A179:D179"/>
    <mergeCell ref="A188:D188"/>
    <mergeCell ref="A148:D148"/>
    <mergeCell ref="A149:L149"/>
    <mergeCell ref="A150:D150"/>
    <mergeCell ref="A157:D157"/>
    <mergeCell ref="A158:D158"/>
    <mergeCell ref="A167:D167"/>
    <mergeCell ref="A127:D127"/>
    <mergeCell ref="A128:L128"/>
    <mergeCell ref="A129:D129"/>
    <mergeCell ref="A136:D136"/>
    <mergeCell ref="A137:D137"/>
    <mergeCell ref="A147:D147"/>
    <mergeCell ref="A105:D105"/>
    <mergeCell ref="A106:L106"/>
    <mergeCell ref="A107:D107"/>
    <mergeCell ref="A114:D114"/>
    <mergeCell ref="A115:D115"/>
    <mergeCell ref="A126:D126"/>
    <mergeCell ref="A83:D83"/>
    <mergeCell ref="A84:L84"/>
    <mergeCell ref="A85:D85"/>
    <mergeCell ref="A92:D92"/>
    <mergeCell ref="A93:D93"/>
    <mergeCell ref="A104:D104"/>
    <mergeCell ref="A63:D63"/>
    <mergeCell ref="A64:L64"/>
    <mergeCell ref="A65:D65"/>
    <mergeCell ref="A71:D71"/>
    <mergeCell ref="A72:D72"/>
    <mergeCell ref="A82:D82"/>
    <mergeCell ref="A43:D43"/>
    <mergeCell ref="A44:L44"/>
    <mergeCell ref="A45:D45"/>
    <mergeCell ref="A52:D52"/>
    <mergeCell ref="A53:D53"/>
    <mergeCell ref="A62:D62"/>
    <mergeCell ref="A22:D22"/>
    <mergeCell ref="A23:H23"/>
    <mergeCell ref="A24:D24"/>
    <mergeCell ref="A33:D33"/>
    <mergeCell ref="A34:D34"/>
    <mergeCell ref="A42:D42"/>
    <mergeCell ref="A12:D12"/>
    <mergeCell ref="A21:D21"/>
    <mergeCell ref="A2:A4"/>
    <mergeCell ref="B2:B4"/>
    <mergeCell ref="C2:D3"/>
    <mergeCell ref="E2:H2"/>
    <mergeCell ref="Q3:T3"/>
    <mergeCell ref="U3:X3"/>
    <mergeCell ref="Y3:AB3"/>
    <mergeCell ref="A5:H5"/>
    <mergeCell ref="A6:D6"/>
    <mergeCell ref="B11:D11"/>
    <mergeCell ref="I2:L2"/>
    <mergeCell ref="M2:P2"/>
    <mergeCell ref="Q2:T2"/>
    <mergeCell ref="U2:X2"/>
    <mergeCell ref="Y2:AB2"/>
    <mergeCell ref="E3:G3"/>
    <mergeCell ref="H3:H4"/>
    <mergeCell ref="I3:K3"/>
    <mergeCell ref="L3:L4"/>
    <mergeCell ref="M3:P3"/>
  </mergeCells>
  <printOptions/>
  <pageMargins left="0.39375" right="0.39375" top="0.9840277777777777" bottom="0.9840277777777777" header="0.5118055555555555" footer="0.5118055555555555"/>
  <pageSetup horizontalDpi="300" verticalDpi="3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5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42" sqref="E42"/>
    </sheetView>
  </sheetViews>
  <sheetFormatPr defaultColWidth="9.00390625" defaultRowHeight="12.75"/>
  <cols>
    <col min="1" max="1" width="15.875" style="0" customWidth="1"/>
    <col min="2" max="2" width="7.00390625" style="0" customWidth="1"/>
    <col min="3" max="3" width="7.75390625" style="0" customWidth="1"/>
    <col min="4" max="4" width="8.125" style="0" customWidth="1"/>
    <col min="5" max="5" width="7.25390625" style="0" customWidth="1"/>
    <col min="6" max="6" width="7.625" style="0" customWidth="1"/>
    <col min="7" max="7" width="7.375" style="0" customWidth="1"/>
    <col min="8" max="9" width="7.125" style="0" customWidth="1"/>
    <col min="10" max="10" width="5.875" style="0" customWidth="1"/>
    <col min="11" max="11" width="6.375" style="0" customWidth="1"/>
    <col min="12" max="12" width="6.125" style="0" customWidth="1"/>
    <col min="13" max="13" width="7.00390625" style="0" customWidth="1"/>
    <col min="14" max="14" width="6.625" style="0" customWidth="1"/>
    <col min="15" max="15" width="8.125" style="0" customWidth="1"/>
    <col min="16" max="16" width="8.375" style="0" customWidth="1"/>
  </cols>
  <sheetData>
    <row r="1" spans="1:17" ht="15.75">
      <c r="A1" s="256" t="s">
        <v>243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</row>
    <row r="2" spans="1:18" ht="24" customHeight="1">
      <c r="A2" s="257" t="s">
        <v>244</v>
      </c>
      <c r="B2" s="257"/>
      <c r="C2" s="258" t="s">
        <v>245</v>
      </c>
      <c r="D2" s="258" t="s">
        <v>246</v>
      </c>
      <c r="E2" s="253">
        <v>1</v>
      </c>
      <c r="F2" s="253">
        <v>2</v>
      </c>
      <c r="G2" s="253">
        <v>3</v>
      </c>
      <c r="H2" s="253">
        <v>4</v>
      </c>
      <c r="I2" s="253">
        <v>5</v>
      </c>
      <c r="J2" s="253">
        <v>6</v>
      </c>
      <c r="K2" s="253">
        <v>7</v>
      </c>
      <c r="L2" s="253">
        <v>8</v>
      </c>
      <c r="M2" s="253">
        <v>9</v>
      </c>
      <c r="N2" s="253">
        <v>10</v>
      </c>
      <c r="O2" s="253" t="s">
        <v>247</v>
      </c>
      <c r="P2" s="251" t="s">
        <v>248</v>
      </c>
      <c r="Q2" s="252" t="s">
        <v>249</v>
      </c>
      <c r="R2" s="110">
        <v>0.05</v>
      </c>
    </row>
    <row r="3" spans="1:17" ht="1.5" customHeight="1">
      <c r="A3" s="257"/>
      <c r="B3" s="257"/>
      <c r="C3" s="258"/>
      <c r="D3" s="258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1"/>
      <c r="Q3" s="252"/>
    </row>
    <row r="4" spans="1:18" ht="11.25" customHeight="1">
      <c r="A4" s="254" t="s">
        <v>54</v>
      </c>
      <c r="B4" s="111" t="s">
        <v>241</v>
      </c>
      <c r="C4" s="112">
        <v>48</v>
      </c>
      <c r="D4" s="113">
        <f aca="true" t="shared" si="0" ref="D4:D51">C4*10</f>
        <v>480</v>
      </c>
      <c r="E4" s="70">
        <v>50</v>
      </c>
      <c r="F4" s="70">
        <v>50</v>
      </c>
      <c r="G4" s="70">
        <v>50</v>
      </c>
      <c r="H4" s="70">
        <v>50</v>
      </c>
      <c r="I4" s="70">
        <v>50</v>
      </c>
      <c r="J4" s="70">
        <v>50</v>
      </c>
      <c r="K4" s="70">
        <v>50</v>
      </c>
      <c r="L4" s="70">
        <v>50</v>
      </c>
      <c r="M4" s="70">
        <v>50</v>
      </c>
      <c r="N4" s="70">
        <v>50</v>
      </c>
      <c r="O4" s="8">
        <f aca="true" t="shared" si="1" ref="O4:O30">SUM(E4:N4)</f>
        <v>500</v>
      </c>
      <c r="P4" s="113">
        <f aca="true" t="shared" si="2" ref="P4:P30">SUM(E4:N4)/10</f>
        <v>50</v>
      </c>
      <c r="Q4" s="114">
        <f aca="true" t="shared" si="3" ref="Q4:Q51">P4-C4</f>
        <v>2</v>
      </c>
      <c r="R4" s="115">
        <f aca="true" t="shared" si="4" ref="R4:R27">C4*5%</f>
        <v>2.4000000000000004</v>
      </c>
    </row>
    <row r="5" spans="1:18" ht="11.25" customHeight="1">
      <c r="A5" s="254"/>
      <c r="B5" s="111" t="s">
        <v>242</v>
      </c>
      <c r="C5" s="112">
        <v>72</v>
      </c>
      <c r="D5" s="113">
        <f t="shared" si="0"/>
        <v>720</v>
      </c>
      <c r="E5" s="70">
        <v>70</v>
      </c>
      <c r="F5" s="70">
        <v>70</v>
      </c>
      <c r="G5" s="70">
        <v>70</v>
      </c>
      <c r="H5" s="70">
        <v>70</v>
      </c>
      <c r="I5" s="70">
        <v>70</v>
      </c>
      <c r="J5" s="70">
        <v>70</v>
      </c>
      <c r="K5" s="70">
        <v>70</v>
      </c>
      <c r="L5" s="70">
        <v>70</v>
      </c>
      <c r="M5" s="70">
        <v>70</v>
      </c>
      <c r="N5" s="70">
        <v>70</v>
      </c>
      <c r="O5" s="8">
        <f t="shared" si="1"/>
        <v>700</v>
      </c>
      <c r="P5" s="113">
        <f t="shared" si="2"/>
        <v>70</v>
      </c>
      <c r="Q5" s="114">
        <f t="shared" si="3"/>
        <v>-2</v>
      </c>
      <c r="R5" s="115">
        <f t="shared" si="4"/>
        <v>3.6</v>
      </c>
    </row>
    <row r="6" spans="1:18" ht="11.25" customHeight="1">
      <c r="A6" s="255" t="s">
        <v>250</v>
      </c>
      <c r="B6" s="111" t="s">
        <v>241</v>
      </c>
      <c r="C6" s="116">
        <v>90</v>
      </c>
      <c r="D6" s="117">
        <f t="shared" si="0"/>
        <v>900</v>
      </c>
      <c r="E6" s="106">
        <v>105</v>
      </c>
      <c r="F6" s="106">
        <v>105</v>
      </c>
      <c r="G6" s="106">
        <v>100</v>
      </c>
      <c r="H6" s="106">
        <v>110</v>
      </c>
      <c r="I6" s="106">
        <v>100</v>
      </c>
      <c r="J6" s="106">
        <v>90</v>
      </c>
      <c r="K6" s="106">
        <v>90</v>
      </c>
      <c r="L6" s="106">
        <v>90</v>
      </c>
      <c r="M6" s="106">
        <v>90</v>
      </c>
      <c r="N6" s="106">
        <v>90</v>
      </c>
      <c r="O6" s="118">
        <f t="shared" si="1"/>
        <v>970</v>
      </c>
      <c r="P6" s="113">
        <f t="shared" si="2"/>
        <v>97</v>
      </c>
      <c r="Q6" s="114">
        <f t="shared" si="3"/>
        <v>7</v>
      </c>
      <c r="R6" s="119">
        <f t="shared" si="4"/>
        <v>4.5</v>
      </c>
    </row>
    <row r="7" spans="1:18" ht="11.25" customHeight="1">
      <c r="A7" s="255"/>
      <c r="B7" s="111" t="s">
        <v>242</v>
      </c>
      <c r="C7" s="112">
        <v>120</v>
      </c>
      <c r="D7" s="113">
        <f t="shared" si="0"/>
        <v>1200</v>
      </c>
      <c r="E7" s="106">
        <v>129</v>
      </c>
      <c r="F7" s="106">
        <v>119</v>
      </c>
      <c r="G7" s="106">
        <v>110</v>
      </c>
      <c r="H7" s="106">
        <v>132</v>
      </c>
      <c r="I7" s="106">
        <v>100</v>
      </c>
      <c r="J7" s="106">
        <v>100</v>
      </c>
      <c r="K7" s="106">
        <v>110</v>
      </c>
      <c r="L7" s="106">
        <v>120</v>
      </c>
      <c r="M7" s="106">
        <v>110</v>
      </c>
      <c r="N7" s="106">
        <v>120</v>
      </c>
      <c r="O7" s="118">
        <f t="shared" si="1"/>
        <v>1150</v>
      </c>
      <c r="P7" s="113">
        <f t="shared" si="2"/>
        <v>115</v>
      </c>
      <c r="Q7" s="114">
        <f t="shared" si="3"/>
        <v>-5</v>
      </c>
      <c r="R7" s="119">
        <f t="shared" si="4"/>
        <v>6</v>
      </c>
    </row>
    <row r="8" spans="1:18" ht="11.25" customHeight="1">
      <c r="A8" s="261" t="s">
        <v>47</v>
      </c>
      <c r="B8" s="111" t="s">
        <v>241</v>
      </c>
      <c r="C8" s="112">
        <v>9</v>
      </c>
      <c r="D8" s="113">
        <f t="shared" si="0"/>
        <v>90</v>
      </c>
      <c r="E8" s="70">
        <v>11</v>
      </c>
      <c r="F8" s="70">
        <v>19.5</v>
      </c>
      <c r="G8" s="70">
        <v>14</v>
      </c>
      <c r="H8" s="70"/>
      <c r="I8" s="70">
        <v>1.6</v>
      </c>
      <c r="J8" s="70">
        <v>1.3</v>
      </c>
      <c r="K8" s="70">
        <v>1.2</v>
      </c>
      <c r="L8" s="70">
        <v>9.3</v>
      </c>
      <c r="M8" s="70"/>
      <c r="N8" s="106">
        <v>6</v>
      </c>
      <c r="O8" s="120">
        <f t="shared" si="1"/>
        <v>63.900000000000006</v>
      </c>
      <c r="P8" s="113">
        <f t="shared" si="2"/>
        <v>6.390000000000001</v>
      </c>
      <c r="Q8" s="114">
        <f t="shared" si="3"/>
        <v>-2.6099999999999994</v>
      </c>
      <c r="R8" s="115">
        <f t="shared" si="4"/>
        <v>0.45</v>
      </c>
    </row>
    <row r="9" spans="1:18" ht="11.25" customHeight="1">
      <c r="A9" s="261"/>
      <c r="B9" s="111" t="s">
        <v>242</v>
      </c>
      <c r="C9" s="112">
        <v>12</v>
      </c>
      <c r="D9" s="113">
        <f t="shared" si="0"/>
        <v>120</v>
      </c>
      <c r="E9" s="70">
        <v>15</v>
      </c>
      <c r="F9" s="70">
        <v>24</v>
      </c>
      <c r="G9" s="70">
        <v>18</v>
      </c>
      <c r="H9" s="70"/>
      <c r="I9" s="70">
        <v>2</v>
      </c>
      <c r="J9" s="70">
        <v>1.3</v>
      </c>
      <c r="K9" s="70">
        <v>1.2</v>
      </c>
      <c r="L9" s="70">
        <v>11.7</v>
      </c>
      <c r="M9" s="70"/>
      <c r="N9" s="106">
        <v>7.5</v>
      </c>
      <c r="O9" s="120">
        <f t="shared" si="1"/>
        <v>80.7</v>
      </c>
      <c r="P9" s="113">
        <f t="shared" si="2"/>
        <v>8.07</v>
      </c>
      <c r="Q9" s="114">
        <f t="shared" si="3"/>
        <v>-3.9299999999999997</v>
      </c>
      <c r="R9" s="115">
        <f t="shared" si="4"/>
        <v>0.6000000000000001</v>
      </c>
    </row>
    <row r="10" spans="1:18" ht="11.25" customHeight="1">
      <c r="A10" s="254" t="s">
        <v>251</v>
      </c>
      <c r="B10" s="111" t="s">
        <v>241</v>
      </c>
      <c r="C10" s="112">
        <v>29.3</v>
      </c>
      <c r="D10" s="113">
        <f t="shared" si="0"/>
        <v>293</v>
      </c>
      <c r="E10" s="106">
        <v>23</v>
      </c>
      <c r="F10" s="106">
        <v>51</v>
      </c>
      <c r="G10" s="106"/>
      <c r="H10" s="106">
        <v>68.5</v>
      </c>
      <c r="I10" s="106"/>
      <c r="J10" s="106">
        <v>15</v>
      </c>
      <c r="K10" s="106">
        <v>30</v>
      </c>
      <c r="L10" s="106">
        <v>51</v>
      </c>
      <c r="M10" s="106">
        <v>48</v>
      </c>
      <c r="N10" s="106">
        <v>55</v>
      </c>
      <c r="O10" s="120">
        <f t="shared" si="1"/>
        <v>341.5</v>
      </c>
      <c r="P10" s="113">
        <f t="shared" si="2"/>
        <v>34.15</v>
      </c>
      <c r="Q10" s="114">
        <f t="shared" si="3"/>
        <v>4.849999999999998</v>
      </c>
      <c r="R10" s="115">
        <f t="shared" si="4"/>
        <v>1.465</v>
      </c>
    </row>
    <row r="11" spans="1:18" ht="11.25" customHeight="1">
      <c r="A11" s="254"/>
      <c r="B11" s="111" t="s">
        <v>242</v>
      </c>
      <c r="C11" s="116">
        <v>32.5</v>
      </c>
      <c r="D11" s="117">
        <f t="shared" si="0"/>
        <v>325</v>
      </c>
      <c r="E11" s="106">
        <v>30</v>
      </c>
      <c r="F11" s="106">
        <v>60</v>
      </c>
      <c r="G11" s="106"/>
      <c r="H11" s="106">
        <v>84</v>
      </c>
      <c r="I11" s="106"/>
      <c r="J11" s="106">
        <v>18</v>
      </c>
      <c r="K11" s="106">
        <v>40</v>
      </c>
      <c r="L11" s="106">
        <v>51</v>
      </c>
      <c r="M11" s="106">
        <v>57</v>
      </c>
      <c r="N11" s="106">
        <v>68</v>
      </c>
      <c r="O11" s="120">
        <f t="shared" si="1"/>
        <v>408</v>
      </c>
      <c r="P11" s="113">
        <f t="shared" si="2"/>
        <v>40.8</v>
      </c>
      <c r="Q11" s="114">
        <f t="shared" si="3"/>
        <v>8.299999999999997</v>
      </c>
      <c r="R11" s="115">
        <f t="shared" si="4"/>
        <v>1.625</v>
      </c>
    </row>
    <row r="12" spans="1:18" ht="11.25" customHeight="1">
      <c r="A12" s="254" t="s">
        <v>252</v>
      </c>
      <c r="B12" s="111" t="s">
        <v>241</v>
      </c>
      <c r="C12" s="112">
        <v>9</v>
      </c>
      <c r="D12" s="113">
        <f t="shared" si="0"/>
        <v>90</v>
      </c>
      <c r="E12" s="70"/>
      <c r="F12" s="70"/>
      <c r="G12" s="70">
        <v>30</v>
      </c>
      <c r="H12" s="70"/>
      <c r="I12" s="70"/>
      <c r="J12" s="70"/>
      <c r="K12" s="70">
        <v>30</v>
      </c>
      <c r="L12" s="70"/>
      <c r="M12" s="70">
        <v>30</v>
      </c>
      <c r="N12" s="70"/>
      <c r="O12" s="118">
        <f t="shared" si="1"/>
        <v>90</v>
      </c>
      <c r="P12" s="113">
        <f t="shared" si="2"/>
        <v>9</v>
      </c>
      <c r="Q12" s="114">
        <f t="shared" si="3"/>
        <v>0</v>
      </c>
      <c r="R12" s="115">
        <f t="shared" si="4"/>
        <v>0.45</v>
      </c>
    </row>
    <row r="13" spans="1:18" ht="11.25" customHeight="1">
      <c r="A13" s="254"/>
      <c r="B13" s="111" t="s">
        <v>242</v>
      </c>
      <c r="C13" s="112">
        <v>12</v>
      </c>
      <c r="D13" s="113">
        <f t="shared" si="0"/>
        <v>120</v>
      </c>
      <c r="E13" s="70"/>
      <c r="F13" s="70"/>
      <c r="G13" s="70">
        <v>40</v>
      </c>
      <c r="H13" s="70"/>
      <c r="I13" s="70"/>
      <c r="J13" s="70"/>
      <c r="K13" s="70">
        <v>40</v>
      </c>
      <c r="L13" s="70"/>
      <c r="M13" s="70">
        <v>40</v>
      </c>
      <c r="N13" s="70"/>
      <c r="O13" s="118">
        <f t="shared" si="1"/>
        <v>120</v>
      </c>
      <c r="P13" s="113">
        <f t="shared" si="2"/>
        <v>12</v>
      </c>
      <c r="Q13" s="114">
        <f t="shared" si="3"/>
        <v>0</v>
      </c>
      <c r="R13" s="115">
        <f t="shared" si="4"/>
        <v>0.6000000000000001</v>
      </c>
    </row>
    <row r="14" spans="1:18" ht="11.25" customHeight="1">
      <c r="A14" s="255" t="s">
        <v>253</v>
      </c>
      <c r="B14" s="111" t="s">
        <v>241</v>
      </c>
      <c r="C14" s="112">
        <v>112.8</v>
      </c>
      <c r="D14" s="113">
        <f t="shared" si="0"/>
        <v>1128</v>
      </c>
      <c r="E14" s="70">
        <v>80</v>
      </c>
      <c r="F14" s="70">
        <v>127.2</v>
      </c>
      <c r="G14" s="70">
        <v>53.6</v>
      </c>
      <c r="H14" s="70">
        <v>168.5</v>
      </c>
      <c r="I14" s="70">
        <v>60</v>
      </c>
      <c r="J14" s="70">
        <v>187</v>
      </c>
      <c r="K14" s="70">
        <v>50</v>
      </c>
      <c r="L14" s="70">
        <v>163.4</v>
      </c>
      <c r="M14" s="70">
        <v>60</v>
      </c>
      <c r="N14" s="70">
        <v>177</v>
      </c>
      <c r="O14" s="118">
        <f t="shared" si="1"/>
        <v>1126.6999999999998</v>
      </c>
      <c r="P14" s="113">
        <f t="shared" si="2"/>
        <v>112.66999999999999</v>
      </c>
      <c r="Q14" s="114">
        <f t="shared" si="3"/>
        <v>-0.13000000000000966</v>
      </c>
      <c r="R14" s="119">
        <f t="shared" si="4"/>
        <v>5.640000000000001</v>
      </c>
    </row>
    <row r="15" spans="1:18" ht="11.25" customHeight="1">
      <c r="A15" s="255"/>
      <c r="B15" s="111" t="s">
        <v>242</v>
      </c>
      <c r="C15" s="112">
        <v>112.8</v>
      </c>
      <c r="D15" s="113">
        <f t="shared" si="0"/>
        <v>1128</v>
      </c>
      <c r="E15" s="70">
        <v>100</v>
      </c>
      <c r="F15" s="70">
        <v>151.5</v>
      </c>
      <c r="G15" s="70">
        <v>75</v>
      </c>
      <c r="H15" s="70">
        <v>203.2</v>
      </c>
      <c r="I15" s="70">
        <v>90</v>
      </c>
      <c r="J15" s="70">
        <v>226.2</v>
      </c>
      <c r="K15" s="70">
        <v>62.5</v>
      </c>
      <c r="L15" s="70">
        <v>189</v>
      </c>
      <c r="M15" s="70">
        <v>65</v>
      </c>
      <c r="N15" s="70">
        <v>211.5</v>
      </c>
      <c r="O15" s="118">
        <f t="shared" si="1"/>
        <v>1373.9</v>
      </c>
      <c r="P15" s="113">
        <f t="shared" si="2"/>
        <v>137.39000000000001</v>
      </c>
      <c r="Q15" s="114">
        <f t="shared" si="3"/>
        <v>24.590000000000018</v>
      </c>
      <c r="R15" s="119">
        <f t="shared" si="4"/>
        <v>5.640000000000001</v>
      </c>
    </row>
    <row r="16" spans="1:18" ht="11.25" customHeight="1">
      <c r="A16" s="262" t="s">
        <v>254</v>
      </c>
      <c r="B16" s="111" t="s">
        <v>241</v>
      </c>
      <c r="C16" s="116">
        <v>168</v>
      </c>
      <c r="D16" s="117">
        <f t="shared" si="0"/>
        <v>1680</v>
      </c>
      <c r="E16" s="106">
        <v>261.6</v>
      </c>
      <c r="F16" s="106">
        <v>139.5</v>
      </c>
      <c r="G16" s="106">
        <v>102.1</v>
      </c>
      <c r="H16" s="106">
        <v>192</v>
      </c>
      <c r="I16" s="105">
        <v>146</v>
      </c>
      <c r="J16" s="106">
        <v>131.4</v>
      </c>
      <c r="K16" s="106">
        <v>93</v>
      </c>
      <c r="L16" s="106">
        <v>199</v>
      </c>
      <c r="M16" s="106">
        <v>156</v>
      </c>
      <c r="N16" s="106">
        <v>118</v>
      </c>
      <c r="O16" s="118">
        <f t="shared" si="1"/>
        <v>1538.6</v>
      </c>
      <c r="P16" s="113">
        <f t="shared" si="2"/>
        <v>153.85999999999999</v>
      </c>
      <c r="Q16" s="114">
        <f t="shared" si="3"/>
        <v>-14.140000000000015</v>
      </c>
      <c r="R16" s="115">
        <f t="shared" si="4"/>
        <v>8.4</v>
      </c>
    </row>
    <row r="17" spans="1:18" ht="11.25" customHeight="1">
      <c r="A17" s="262"/>
      <c r="B17" s="111" t="s">
        <v>242</v>
      </c>
      <c r="C17" s="112">
        <v>208</v>
      </c>
      <c r="D17" s="113">
        <f t="shared" si="0"/>
        <v>2080</v>
      </c>
      <c r="E17" s="70">
        <v>322.5</v>
      </c>
      <c r="F17" s="70">
        <v>212.5</v>
      </c>
      <c r="G17" s="70">
        <v>191.5</v>
      </c>
      <c r="H17" s="70">
        <v>297.4</v>
      </c>
      <c r="I17" s="105">
        <v>207</v>
      </c>
      <c r="J17" s="70">
        <v>178</v>
      </c>
      <c r="K17" s="106">
        <v>140</v>
      </c>
      <c r="L17" s="106">
        <v>290</v>
      </c>
      <c r="M17" s="106">
        <v>241.2</v>
      </c>
      <c r="N17" s="70">
        <v>190</v>
      </c>
      <c r="O17" s="118">
        <f t="shared" si="1"/>
        <v>2270.1</v>
      </c>
      <c r="P17" s="113">
        <f t="shared" si="2"/>
        <v>227.01</v>
      </c>
      <c r="Q17" s="114">
        <f t="shared" si="3"/>
        <v>19.00999999999999</v>
      </c>
      <c r="R17" s="115">
        <f t="shared" si="4"/>
        <v>10.4</v>
      </c>
    </row>
    <row r="18" spans="1:18" ht="11.25" customHeight="1">
      <c r="A18" s="263" t="s">
        <v>103</v>
      </c>
      <c r="B18" s="190" t="s">
        <v>241</v>
      </c>
      <c r="C18" s="191">
        <v>101</v>
      </c>
      <c r="D18" s="192">
        <f t="shared" si="0"/>
        <v>1010</v>
      </c>
      <c r="E18" s="193"/>
      <c r="F18" s="193">
        <v>24</v>
      </c>
      <c r="G18" s="193">
        <v>100</v>
      </c>
      <c r="H18" s="193">
        <v>37</v>
      </c>
      <c r="I18" s="193">
        <v>100</v>
      </c>
      <c r="J18" s="193">
        <v>140</v>
      </c>
      <c r="K18" s="193">
        <v>37</v>
      </c>
      <c r="L18" s="193">
        <v>100</v>
      </c>
      <c r="M18" s="193">
        <v>165</v>
      </c>
      <c r="N18" s="193">
        <v>120</v>
      </c>
      <c r="O18" s="194">
        <f t="shared" si="1"/>
        <v>823</v>
      </c>
      <c r="P18" s="192">
        <f t="shared" si="2"/>
        <v>82.3</v>
      </c>
      <c r="Q18" s="195">
        <f t="shared" si="3"/>
        <v>-18.700000000000003</v>
      </c>
      <c r="R18" s="196">
        <f t="shared" si="4"/>
        <v>5.050000000000001</v>
      </c>
    </row>
    <row r="19" spans="1:18" ht="11.25" customHeight="1">
      <c r="A19" s="263"/>
      <c r="B19" s="190" t="s">
        <v>242</v>
      </c>
      <c r="C19" s="191">
        <v>101</v>
      </c>
      <c r="D19" s="192">
        <f t="shared" si="0"/>
        <v>1010</v>
      </c>
      <c r="E19" s="193"/>
      <c r="F19" s="193">
        <v>24</v>
      </c>
      <c r="G19" s="193">
        <v>100</v>
      </c>
      <c r="H19" s="193">
        <v>37</v>
      </c>
      <c r="I19" s="193">
        <v>100</v>
      </c>
      <c r="J19" s="193">
        <v>140</v>
      </c>
      <c r="K19" s="193">
        <v>37</v>
      </c>
      <c r="L19" s="193">
        <v>100</v>
      </c>
      <c r="M19" s="193">
        <v>165</v>
      </c>
      <c r="N19" s="193">
        <v>100</v>
      </c>
      <c r="O19" s="194">
        <f t="shared" si="1"/>
        <v>803</v>
      </c>
      <c r="P19" s="192">
        <f t="shared" si="2"/>
        <v>80.3</v>
      </c>
      <c r="Q19" s="195">
        <f t="shared" si="3"/>
        <v>-20.700000000000003</v>
      </c>
      <c r="R19" s="196">
        <f t="shared" si="4"/>
        <v>5.050000000000001</v>
      </c>
    </row>
    <row r="20" spans="1:18" ht="11.25" customHeight="1">
      <c r="A20" s="264" t="s">
        <v>255</v>
      </c>
      <c r="B20" s="111" t="s">
        <v>241</v>
      </c>
      <c r="C20" s="112">
        <v>9</v>
      </c>
      <c r="D20" s="113">
        <f t="shared" si="0"/>
        <v>90</v>
      </c>
      <c r="E20" s="70">
        <v>25</v>
      </c>
      <c r="F20" s="70"/>
      <c r="G20" s="70"/>
      <c r="H20" s="70"/>
      <c r="I20" s="70">
        <v>25</v>
      </c>
      <c r="J20" s="70">
        <v>10</v>
      </c>
      <c r="K20" s="106"/>
      <c r="L20" s="70">
        <v>25</v>
      </c>
      <c r="M20" s="70"/>
      <c r="N20" s="70">
        <v>25</v>
      </c>
      <c r="O20" s="118">
        <f t="shared" si="1"/>
        <v>110</v>
      </c>
      <c r="P20" s="113">
        <f t="shared" si="2"/>
        <v>11</v>
      </c>
      <c r="Q20" s="114">
        <f t="shared" si="3"/>
        <v>2</v>
      </c>
      <c r="R20" s="115">
        <f t="shared" si="4"/>
        <v>0.45</v>
      </c>
    </row>
    <row r="21" spans="1:18" ht="11.25" customHeight="1">
      <c r="A21" s="264"/>
      <c r="B21" s="111" t="s">
        <v>242</v>
      </c>
      <c r="C21" s="112">
        <v>12</v>
      </c>
      <c r="D21" s="113">
        <f t="shared" si="0"/>
        <v>120</v>
      </c>
      <c r="E21" s="70">
        <v>25</v>
      </c>
      <c r="F21" s="70"/>
      <c r="G21" s="70"/>
      <c r="H21" s="70"/>
      <c r="I21" s="70">
        <v>25</v>
      </c>
      <c r="J21" s="70">
        <v>20</v>
      </c>
      <c r="K21" s="106"/>
      <c r="L21" s="70">
        <v>25</v>
      </c>
      <c r="M21" s="70"/>
      <c r="N21" s="70">
        <v>25</v>
      </c>
      <c r="O21" s="118">
        <f t="shared" si="1"/>
        <v>120</v>
      </c>
      <c r="P21" s="113">
        <f t="shared" si="2"/>
        <v>12</v>
      </c>
      <c r="Q21" s="114">
        <f t="shared" si="3"/>
        <v>0</v>
      </c>
      <c r="R21" s="115">
        <f t="shared" si="4"/>
        <v>0.6000000000000001</v>
      </c>
    </row>
    <row r="22" spans="1:18" ht="11.25" customHeight="1">
      <c r="A22" s="263" t="s">
        <v>42</v>
      </c>
      <c r="B22" s="190" t="s">
        <v>241</v>
      </c>
      <c r="C22" s="191">
        <v>45.5</v>
      </c>
      <c r="D22" s="192">
        <f t="shared" si="0"/>
        <v>455</v>
      </c>
      <c r="E22" s="193">
        <v>96.6</v>
      </c>
      <c r="F22" s="193">
        <v>70</v>
      </c>
      <c r="G22" s="193"/>
      <c r="H22" s="193">
        <v>44.8</v>
      </c>
      <c r="I22" s="193">
        <v>66.4</v>
      </c>
      <c r="J22" s="193">
        <v>36</v>
      </c>
      <c r="K22" s="193">
        <v>60.3</v>
      </c>
      <c r="L22" s="193">
        <v>53</v>
      </c>
      <c r="M22" s="193"/>
      <c r="N22" s="193">
        <v>64</v>
      </c>
      <c r="O22" s="197">
        <f t="shared" si="1"/>
        <v>491.09999999999997</v>
      </c>
      <c r="P22" s="192">
        <f t="shared" si="2"/>
        <v>49.11</v>
      </c>
      <c r="Q22" s="195">
        <f t="shared" si="3"/>
        <v>3.6099999999999994</v>
      </c>
      <c r="R22" s="115">
        <f t="shared" si="4"/>
        <v>2.275</v>
      </c>
    </row>
    <row r="23" spans="1:18" ht="11.25" customHeight="1">
      <c r="A23" s="263"/>
      <c r="B23" s="190" t="s">
        <v>242</v>
      </c>
      <c r="C23" s="191">
        <v>54.6</v>
      </c>
      <c r="D23" s="192">
        <f t="shared" si="0"/>
        <v>546</v>
      </c>
      <c r="E23" s="193">
        <v>108.3</v>
      </c>
      <c r="F23" s="193">
        <v>80</v>
      </c>
      <c r="G23" s="193"/>
      <c r="H23" s="193">
        <v>56</v>
      </c>
      <c r="I23" s="193">
        <v>83</v>
      </c>
      <c r="J23" s="193">
        <v>40</v>
      </c>
      <c r="K23" s="193">
        <v>60.3</v>
      </c>
      <c r="L23" s="193">
        <v>65</v>
      </c>
      <c r="M23" s="193"/>
      <c r="N23" s="193">
        <v>80</v>
      </c>
      <c r="O23" s="197">
        <f t="shared" si="1"/>
        <v>572.6</v>
      </c>
      <c r="P23" s="192">
        <f t="shared" si="2"/>
        <v>57.260000000000005</v>
      </c>
      <c r="Q23" s="195">
        <f t="shared" si="3"/>
        <v>2.6600000000000037</v>
      </c>
      <c r="R23" s="115">
        <f t="shared" si="4"/>
        <v>2.7300000000000004</v>
      </c>
    </row>
    <row r="24" spans="1:18" ht="11.25" customHeight="1">
      <c r="A24" s="264" t="s">
        <v>256</v>
      </c>
      <c r="B24" s="111" t="s">
        <v>241</v>
      </c>
      <c r="C24" s="112">
        <v>21</v>
      </c>
      <c r="D24" s="113">
        <f t="shared" si="0"/>
        <v>210</v>
      </c>
      <c r="E24" s="70"/>
      <c r="F24" s="70">
        <v>20</v>
      </c>
      <c r="G24" s="70">
        <v>80</v>
      </c>
      <c r="H24" s="70"/>
      <c r="I24" s="70"/>
      <c r="J24" s="70"/>
      <c r="K24" s="70"/>
      <c r="L24" s="70"/>
      <c r="M24" s="70">
        <v>110</v>
      </c>
      <c r="N24" s="70"/>
      <c r="O24" s="113">
        <f t="shared" si="1"/>
        <v>210</v>
      </c>
      <c r="P24" s="113">
        <f t="shared" si="2"/>
        <v>21</v>
      </c>
      <c r="Q24" s="114">
        <f t="shared" si="3"/>
        <v>0</v>
      </c>
      <c r="R24" s="115">
        <f t="shared" si="4"/>
        <v>1.05</v>
      </c>
    </row>
    <row r="25" spans="1:18" ht="11.25" customHeight="1">
      <c r="A25" s="264"/>
      <c r="B25" s="111" t="s">
        <v>242</v>
      </c>
      <c r="C25" s="112">
        <v>31.8</v>
      </c>
      <c r="D25" s="113">
        <f t="shared" si="0"/>
        <v>318</v>
      </c>
      <c r="E25" s="70"/>
      <c r="F25" s="70">
        <v>20</v>
      </c>
      <c r="G25" s="70">
        <v>100</v>
      </c>
      <c r="H25" s="70">
        <v>20</v>
      </c>
      <c r="I25" s="70"/>
      <c r="J25" s="70">
        <v>20</v>
      </c>
      <c r="K25" s="70">
        <v>20</v>
      </c>
      <c r="L25" s="70"/>
      <c r="M25" s="70">
        <v>138</v>
      </c>
      <c r="N25" s="70"/>
      <c r="O25" s="8">
        <f t="shared" si="1"/>
        <v>318</v>
      </c>
      <c r="P25" s="113">
        <f t="shared" si="2"/>
        <v>31.8</v>
      </c>
      <c r="Q25" s="114">
        <f t="shared" si="3"/>
        <v>0</v>
      </c>
      <c r="R25" s="115">
        <f t="shared" si="4"/>
        <v>1.59</v>
      </c>
    </row>
    <row r="26" spans="1:18" ht="11.25" customHeight="1">
      <c r="A26" s="263" t="s">
        <v>257</v>
      </c>
      <c r="B26" s="111" t="s">
        <v>241</v>
      </c>
      <c r="C26" s="112">
        <v>34.8</v>
      </c>
      <c r="D26" s="113">
        <f t="shared" si="0"/>
        <v>348</v>
      </c>
      <c r="E26" s="70"/>
      <c r="F26" s="70">
        <v>64</v>
      </c>
      <c r="G26" s="70"/>
      <c r="H26" s="70">
        <v>87</v>
      </c>
      <c r="I26" s="105"/>
      <c r="J26" s="105"/>
      <c r="K26" s="70"/>
      <c r="L26" s="105">
        <v>70</v>
      </c>
      <c r="M26" s="105">
        <v>32</v>
      </c>
      <c r="N26" s="105">
        <v>90.6</v>
      </c>
      <c r="O26" s="8">
        <f t="shared" si="1"/>
        <v>343.6</v>
      </c>
      <c r="P26" s="113">
        <f t="shared" si="2"/>
        <v>34.36</v>
      </c>
      <c r="Q26" s="121">
        <f t="shared" si="3"/>
        <v>-0.4399999999999977</v>
      </c>
      <c r="R26" s="115">
        <f t="shared" si="4"/>
        <v>1.74</v>
      </c>
    </row>
    <row r="27" spans="1:18" ht="11.25" customHeight="1">
      <c r="A27" s="263"/>
      <c r="B27" s="111" t="s">
        <v>242</v>
      </c>
      <c r="C27" s="112">
        <v>46.2</v>
      </c>
      <c r="D27" s="113">
        <f t="shared" si="0"/>
        <v>462</v>
      </c>
      <c r="E27" s="70"/>
      <c r="F27" s="70">
        <v>80</v>
      </c>
      <c r="G27" s="70"/>
      <c r="H27" s="70">
        <v>98.5</v>
      </c>
      <c r="I27" s="105"/>
      <c r="J27" s="105"/>
      <c r="K27" s="70"/>
      <c r="L27" s="105">
        <v>87</v>
      </c>
      <c r="M27" s="105">
        <v>48</v>
      </c>
      <c r="N27" s="105">
        <v>109.2</v>
      </c>
      <c r="O27" s="8">
        <f t="shared" si="1"/>
        <v>422.7</v>
      </c>
      <c r="P27" s="113">
        <f t="shared" si="2"/>
        <v>42.269999999999996</v>
      </c>
      <c r="Q27" s="121">
        <f t="shared" si="3"/>
        <v>-3.930000000000007</v>
      </c>
      <c r="R27" s="115">
        <f t="shared" si="4"/>
        <v>2.31</v>
      </c>
    </row>
    <row r="28" spans="1:18" ht="11.25" customHeight="1">
      <c r="A28" s="259" t="s">
        <v>258</v>
      </c>
      <c r="B28" s="111" t="s">
        <v>241</v>
      </c>
      <c r="C28" s="112">
        <v>9</v>
      </c>
      <c r="D28" s="113">
        <f t="shared" si="0"/>
        <v>90</v>
      </c>
      <c r="E28" s="70"/>
      <c r="F28" s="70"/>
      <c r="G28" s="70"/>
      <c r="H28" s="70"/>
      <c r="I28" s="70"/>
      <c r="J28" s="70"/>
      <c r="K28" s="70"/>
      <c r="L28" s="70"/>
      <c r="M28" s="70">
        <v>80</v>
      </c>
      <c r="N28" s="70"/>
      <c r="O28" s="8">
        <f t="shared" si="1"/>
        <v>80</v>
      </c>
      <c r="P28" s="113">
        <f t="shared" si="2"/>
        <v>8</v>
      </c>
      <c r="Q28" s="114">
        <f t="shared" si="3"/>
        <v>-1</v>
      </c>
      <c r="R28" s="115">
        <v>1</v>
      </c>
    </row>
    <row r="29" spans="1:18" ht="11.25" customHeight="1">
      <c r="A29" s="259"/>
      <c r="B29" s="111" t="s">
        <v>242</v>
      </c>
      <c r="C29" s="112">
        <v>12</v>
      </c>
      <c r="D29" s="113">
        <f t="shared" si="0"/>
        <v>120</v>
      </c>
      <c r="E29" s="70"/>
      <c r="F29" s="70"/>
      <c r="G29" s="70"/>
      <c r="H29" s="70"/>
      <c r="I29" s="70"/>
      <c r="J29" s="70"/>
      <c r="K29" s="70"/>
      <c r="L29" s="70"/>
      <c r="M29" s="70">
        <v>100</v>
      </c>
      <c r="N29" s="70"/>
      <c r="O29" s="8">
        <f t="shared" si="1"/>
        <v>100</v>
      </c>
      <c r="P29" s="113">
        <f t="shared" si="2"/>
        <v>10</v>
      </c>
      <c r="Q29" s="114">
        <f t="shared" si="3"/>
        <v>-2</v>
      </c>
      <c r="R29" s="115">
        <v>1.8</v>
      </c>
    </row>
    <row r="30" spans="1:18" ht="11.25" customHeight="1">
      <c r="A30" s="260" t="s">
        <v>18</v>
      </c>
      <c r="B30" s="111" t="s">
        <v>241</v>
      </c>
      <c r="C30" s="112">
        <v>150</v>
      </c>
      <c r="D30" s="113">
        <f t="shared" si="0"/>
        <v>1500</v>
      </c>
      <c r="E30" s="70">
        <v>200</v>
      </c>
      <c r="F30" s="70">
        <v>61</v>
      </c>
      <c r="G30" s="70">
        <v>38</v>
      </c>
      <c r="H30" s="70">
        <v>14</v>
      </c>
      <c r="I30" s="70">
        <v>158</v>
      </c>
      <c r="J30" s="70">
        <v>73</v>
      </c>
      <c r="K30" s="70">
        <v>100</v>
      </c>
      <c r="L30" s="70">
        <v>100</v>
      </c>
      <c r="M30" s="70"/>
      <c r="N30" s="70">
        <v>92</v>
      </c>
      <c r="O30" s="8">
        <f t="shared" si="1"/>
        <v>836</v>
      </c>
      <c r="P30" s="113">
        <f t="shared" si="2"/>
        <v>83.6</v>
      </c>
      <c r="Q30" s="114">
        <f t="shared" si="3"/>
        <v>-66.4</v>
      </c>
      <c r="R30" s="119">
        <f aca="true" t="shared" si="5" ref="R30:R51">C30*5%</f>
        <v>7.5</v>
      </c>
    </row>
    <row r="31" spans="1:18" ht="11.25" customHeight="1">
      <c r="A31" s="260"/>
      <c r="B31" s="111" t="s">
        <v>242</v>
      </c>
      <c r="C31" s="112">
        <v>150</v>
      </c>
      <c r="D31" s="113">
        <f t="shared" si="0"/>
        <v>1500</v>
      </c>
      <c r="E31" s="70">
        <v>220</v>
      </c>
      <c r="F31" s="70">
        <v>64</v>
      </c>
      <c r="G31" s="70">
        <v>38</v>
      </c>
      <c r="H31" s="70">
        <v>17</v>
      </c>
      <c r="I31" s="70">
        <v>177</v>
      </c>
      <c r="J31" s="70">
        <v>78</v>
      </c>
      <c r="K31" s="70">
        <v>125</v>
      </c>
      <c r="L31" s="70">
        <v>100</v>
      </c>
      <c r="M31" s="70"/>
      <c r="N31" s="70">
        <v>103</v>
      </c>
      <c r="O31" s="8">
        <f>SUM(E31:N31)</f>
        <v>922</v>
      </c>
      <c r="P31" s="113">
        <f aca="true" t="shared" si="6" ref="P31:P51">SUM(E31:N31)/10</f>
        <v>92.2</v>
      </c>
      <c r="Q31" s="114">
        <f t="shared" si="3"/>
        <v>-57.8</v>
      </c>
      <c r="R31" s="119">
        <f t="shared" si="5"/>
        <v>7.5</v>
      </c>
    </row>
    <row r="32" spans="1:18" ht="11.25" customHeight="1">
      <c r="A32" s="262" t="s">
        <v>86</v>
      </c>
      <c r="B32" s="122" t="s">
        <v>241</v>
      </c>
      <c r="C32" s="116">
        <v>30</v>
      </c>
      <c r="D32" s="117">
        <f t="shared" si="0"/>
        <v>300</v>
      </c>
      <c r="E32" s="106"/>
      <c r="F32" s="106"/>
      <c r="G32" s="106">
        <v>140</v>
      </c>
      <c r="H32" s="106"/>
      <c r="I32" s="106"/>
      <c r="J32" s="106">
        <v>113</v>
      </c>
      <c r="K32" s="106"/>
      <c r="L32" s="106"/>
      <c r="M32" s="106"/>
      <c r="N32" s="106"/>
      <c r="O32" s="118">
        <v>364.5</v>
      </c>
      <c r="P32" s="113">
        <f t="shared" si="6"/>
        <v>25.3</v>
      </c>
      <c r="Q32" s="114">
        <f t="shared" si="3"/>
        <v>-4.699999999999999</v>
      </c>
      <c r="R32" s="115">
        <f t="shared" si="5"/>
        <v>1.5</v>
      </c>
    </row>
    <row r="33" spans="1:18" ht="11.25" customHeight="1">
      <c r="A33" s="262"/>
      <c r="B33" s="122" t="s">
        <v>242</v>
      </c>
      <c r="C33" s="116">
        <v>36</v>
      </c>
      <c r="D33" s="117">
        <f t="shared" si="0"/>
        <v>360</v>
      </c>
      <c r="E33" s="106"/>
      <c r="F33" s="106"/>
      <c r="G33" s="106">
        <v>186.7</v>
      </c>
      <c r="H33" s="106"/>
      <c r="I33" s="106"/>
      <c r="J33" s="106">
        <v>135.6</v>
      </c>
      <c r="K33" s="106"/>
      <c r="L33" s="106"/>
      <c r="M33" s="106"/>
      <c r="N33" s="106"/>
      <c r="O33" s="118">
        <v>435.9</v>
      </c>
      <c r="P33" s="113">
        <f t="shared" si="6"/>
        <v>32.23</v>
      </c>
      <c r="Q33" s="114">
        <f t="shared" si="3"/>
        <v>-3.770000000000003</v>
      </c>
      <c r="R33" s="115">
        <f t="shared" si="5"/>
        <v>1.8</v>
      </c>
    </row>
    <row r="34" spans="1:18" ht="11.25" customHeight="1">
      <c r="A34" s="263" t="s">
        <v>29</v>
      </c>
      <c r="B34" s="111" t="s">
        <v>241</v>
      </c>
      <c r="C34" s="112">
        <v>5.9</v>
      </c>
      <c r="D34" s="113">
        <f t="shared" si="0"/>
        <v>59</v>
      </c>
      <c r="E34" s="70">
        <v>10</v>
      </c>
      <c r="F34" s="70">
        <v>10</v>
      </c>
      <c r="G34" s="70">
        <v>10</v>
      </c>
      <c r="H34" s="70"/>
      <c r="I34" s="70"/>
      <c r="J34" s="70">
        <v>10</v>
      </c>
      <c r="K34" s="70">
        <v>10</v>
      </c>
      <c r="L34" s="70"/>
      <c r="M34" s="70"/>
      <c r="N34" s="70">
        <v>10</v>
      </c>
      <c r="O34" s="8">
        <f aca="true" t="shared" si="7" ref="O34:O51">SUM(E34:N34)</f>
        <v>60</v>
      </c>
      <c r="P34" s="113">
        <f t="shared" si="6"/>
        <v>6</v>
      </c>
      <c r="Q34" s="114">
        <f t="shared" si="3"/>
        <v>0.09999999999999964</v>
      </c>
      <c r="R34" s="115">
        <f t="shared" si="5"/>
        <v>0.29500000000000004</v>
      </c>
    </row>
    <row r="35" spans="1:18" ht="11.25" customHeight="1">
      <c r="A35" s="263"/>
      <c r="B35" s="111" t="s">
        <v>242</v>
      </c>
      <c r="C35" s="112">
        <v>7.1</v>
      </c>
      <c r="D35" s="113">
        <f t="shared" si="0"/>
        <v>71</v>
      </c>
      <c r="E35" s="70">
        <v>13.5</v>
      </c>
      <c r="F35" s="70">
        <v>13.5</v>
      </c>
      <c r="G35" s="70">
        <v>10</v>
      </c>
      <c r="H35" s="70"/>
      <c r="I35" s="70"/>
      <c r="J35" s="70">
        <v>10</v>
      </c>
      <c r="K35" s="70">
        <v>13.5</v>
      </c>
      <c r="L35" s="70"/>
      <c r="M35" s="70"/>
      <c r="N35" s="70">
        <v>10</v>
      </c>
      <c r="O35" s="8">
        <f t="shared" si="7"/>
        <v>70.5</v>
      </c>
      <c r="P35" s="113">
        <f t="shared" si="6"/>
        <v>7.05</v>
      </c>
      <c r="Q35" s="114">
        <f t="shared" si="3"/>
        <v>-0.04999999999999982</v>
      </c>
      <c r="R35" s="115">
        <f t="shared" si="5"/>
        <v>0.355</v>
      </c>
    </row>
    <row r="36" spans="1:18" ht="11.25" customHeight="1">
      <c r="A36" s="261" t="s">
        <v>95</v>
      </c>
      <c r="B36" s="111" t="s">
        <v>241</v>
      </c>
      <c r="C36" s="112">
        <v>6</v>
      </c>
      <c r="D36" s="113">
        <f t="shared" si="0"/>
        <v>60</v>
      </c>
      <c r="E36" s="70"/>
      <c r="F36" s="70"/>
      <c r="G36" s="70">
        <v>9</v>
      </c>
      <c r="H36" s="106"/>
      <c r="I36" s="106"/>
      <c r="J36" s="106">
        <v>25</v>
      </c>
      <c r="K36" s="106">
        <v>25</v>
      </c>
      <c r="L36" s="106"/>
      <c r="M36" s="106"/>
      <c r="N36" s="106"/>
      <c r="O36" s="118">
        <f t="shared" si="7"/>
        <v>59</v>
      </c>
      <c r="P36" s="113">
        <f t="shared" si="6"/>
        <v>5.9</v>
      </c>
      <c r="Q36" s="114">
        <f t="shared" si="3"/>
        <v>-0.09999999999999964</v>
      </c>
      <c r="R36" s="115">
        <f t="shared" si="5"/>
        <v>0.30000000000000004</v>
      </c>
    </row>
    <row r="37" spans="1:18" ht="11.25" customHeight="1">
      <c r="A37" s="261"/>
      <c r="B37" s="111" t="s">
        <v>242</v>
      </c>
      <c r="C37" s="112">
        <v>6</v>
      </c>
      <c r="D37" s="113">
        <f t="shared" si="0"/>
        <v>60</v>
      </c>
      <c r="E37" s="70"/>
      <c r="F37" s="70"/>
      <c r="G37" s="70">
        <v>10</v>
      </c>
      <c r="H37" s="106"/>
      <c r="I37" s="106"/>
      <c r="J37" s="106">
        <v>25</v>
      </c>
      <c r="K37" s="106">
        <v>25</v>
      </c>
      <c r="L37" s="106"/>
      <c r="M37" s="106"/>
      <c r="N37" s="106"/>
      <c r="O37" s="118">
        <f t="shared" si="7"/>
        <v>60</v>
      </c>
      <c r="P37" s="113">
        <f t="shared" si="6"/>
        <v>6</v>
      </c>
      <c r="Q37" s="114">
        <f t="shared" si="3"/>
        <v>0</v>
      </c>
      <c r="R37" s="115">
        <f t="shared" si="5"/>
        <v>0.30000000000000004</v>
      </c>
    </row>
    <row r="38" spans="1:18" ht="11.25" customHeight="1">
      <c r="A38" s="254" t="s">
        <v>259</v>
      </c>
      <c r="B38" s="111" t="s">
        <v>241</v>
      </c>
      <c r="C38" s="116">
        <v>18</v>
      </c>
      <c r="D38" s="117">
        <f t="shared" si="0"/>
        <v>180</v>
      </c>
      <c r="E38" s="106">
        <v>9.5</v>
      </c>
      <c r="F38" s="106">
        <v>22.5</v>
      </c>
      <c r="G38" s="106">
        <v>17</v>
      </c>
      <c r="H38" s="106">
        <v>15</v>
      </c>
      <c r="I38" s="106">
        <v>19.2</v>
      </c>
      <c r="J38" s="106">
        <v>24.1</v>
      </c>
      <c r="K38" s="106">
        <v>25.2</v>
      </c>
      <c r="L38" s="106">
        <v>23.5</v>
      </c>
      <c r="M38" s="106">
        <v>13.5</v>
      </c>
      <c r="N38" s="106">
        <v>19.2</v>
      </c>
      <c r="O38" s="118">
        <f t="shared" si="7"/>
        <v>188.7</v>
      </c>
      <c r="P38" s="113">
        <f t="shared" si="6"/>
        <v>18.869999999999997</v>
      </c>
      <c r="Q38" s="114">
        <f t="shared" si="3"/>
        <v>0.8699999999999974</v>
      </c>
      <c r="R38" s="115">
        <f t="shared" si="5"/>
        <v>0.9</v>
      </c>
    </row>
    <row r="39" spans="1:18" ht="11.25" customHeight="1">
      <c r="A39" s="254"/>
      <c r="B39" s="111" t="s">
        <v>242</v>
      </c>
      <c r="C39" s="116">
        <v>21</v>
      </c>
      <c r="D39" s="117">
        <f t="shared" si="0"/>
        <v>210</v>
      </c>
      <c r="E39" s="106">
        <v>12</v>
      </c>
      <c r="F39" s="106">
        <v>25.5</v>
      </c>
      <c r="G39" s="106">
        <v>21.5</v>
      </c>
      <c r="H39" s="106">
        <v>18</v>
      </c>
      <c r="I39" s="106">
        <v>21.5</v>
      </c>
      <c r="J39" s="106">
        <v>27.2</v>
      </c>
      <c r="K39" s="106">
        <v>30.2</v>
      </c>
      <c r="L39" s="106">
        <v>25</v>
      </c>
      <c r="M39" s="106">
        <v>15.5</v>
      </c>
      <c r="N39" s="106">
        <v>22.4</v>
      </c>
      <c r="O39" s="118">
        <f t="shared" si="7"/>
        <v>218.8</v>
      </c>
      <c r="P39" s="113">
        <f t="shared" si="6"/>
        <v>21.880000000000003</v>
      </c>
      <c r="Q39" s="114">
        <f t="shared" si="3"/>
        <v>0.8800000000000026</v>
      </c>
      <c r="R39" s="115">
        <f t="shared" si="5"/>
        <v>1.05</v>
      </c>
    </row>
    <row r="40" spans="1:18" ht="11.25" customHeight="1">
      <c r="A40" s="254" t="s">
        <v>260</v>
      </c>
      <c r="B40" s="111" t="s">
        <v>241</v>
      </c>
      <c r="C40" s="116">
        <v>9.8</v>
      </c>
      <c r="D40" s="117">
        <f t="shared" si="0"/>
        <v>98</v>
      </c>
      <c r="E40" s="106">
        <v>13</v>
      </c>
      <c r="F40" s="106">
        <v>6</v>
      </c>
      <c r="G40" s="106">
        <v>3.6</v>
      </c>
      <c r="H40" s="106">
        <v>15</v>
      </c>
      <c r="I40" s="106">
        <v>12</v>
      </c>
      <c r="J40" s="106">
        <v>3</v>
      </c>
      <c r="K40" s="106">
        <v>12.6</v>
      </c>
      <c r="L40" s="106">
        <v>13.6</v>
      </c>
      <c r="M40" s="106">
        <v>11</v>
      </c>
      <c r="N40" s="106">
        <v>8</v>
      </c>
      <c r="O40" s="118">
        <f t="shared" si="7"/>
        <v>97.8</v>
      </c>
      <c r="P40" s="113">
        <f t="shared" si="6"/>
        <v>9.78</v>
      </c>
      <c r="Q40" s="114">
        <f t="shared" si="3"/>
        <v>-0.02000000000000135</v>
      </c>
      <c r="R40" s="115">
        <f t="shared" si="5"/>
        <v>0.49000000000000005</v>
      </c>
    </row>
    <row r="41" spans="1:18" ht="11.25" customHeight="1">
      <c r="A41" s="254"/>
      <c r="B41" s="111" t="s">
        <v>242</v>
      </c>
      <c r="C41" s="116">
        <v>12.6</v>
      </c>
      <c r="D41" s="117">
        <f t="shared" si="0"/>
        <v>126</v>
      </c>
      <c r="E41" s="106">
        <v>18.5</v>
      </c>
      <c r="F41" s="106">
        <v>8</v>
      </c>
      <c r="G41" s="106">
        <v>6</v>
      </c>
      <c r="H41" s="106">
        <v>21</v>
      </c>
      <c r="I41" s="106">
        <v>18</v>
      </c>
      <c r="J41" s="106">
        <v>4</v>
      </c>
      <c r="K41" s="106">
        <v>15</v>
      </c>
      <c r="L41" s="106">
        <v>19</v>
      </c>
      <c r="M41" s="106">
        <v>15.5</v>
      </c>
      <c r="N41" s="106">
        <v>10.5</v>
      </c>
      <c r="O41" s="118">
        <f t="shared" si="7"/>
        <v>135.5</v>
      </c>
      <c r="P41" s="113">
        <f t="shared" si="6"/>
        <v>13.55</v>
      </c>
      <c r="Q41" s="114">
        <f t="shared" si="3"/>
        <v>0.9500000000000011</v>
      </c>
      <c r="R41" s="115">
        <f t="shared" si="5"/>
        <v>0.63</v>
      </c>
    </row>
    <row r="42" spans="1:18" ht="11.25" customHeight="1">
      <c r="A42" s="265" t="s">
        <v>43</v>
      </c>
      <c r="B42" s="111" t="s">
        <v>241</v>
      </c>
      <c r="C42" s="123">
        <v>20</v>
      </c>
      <c r="D42" s="124">
        <f t="shared" si="0"/>
        <v>200</v>
      </c>
      <c r="E42" s="105">
        <v>1.6</v>
      </c>
      <c r="F42" s="105">
        <v>7.6</v>
      </c>
      <c r="G42" s="105">
        <v>10</v>
      </c>
      <c r="H42" s="105">
        <v>6</v>
      </c>
      <c r="I42" s="105">
        <v>92.7</v>
      </c>
      <c r="J42" s="105">
        <v>13</v>
      </c>
      <c r="K42" s="105"/>
      <c r="L42" s="105">
        <v>8</v>
      </c>
      <c r="M42" s="105"/>
      <c r="N42" s="105">
        <v>6.8</v>
      </c>
      <c r="O42" s="118">
        <f t="shared" si="7"/>
        <v>145.70000000000002</v>
      </c>
      <c r="P42" s="113">
        <f t="shared" si="6"/>
        <v>14.570000000000002</v>
      </c>
      <c r="Q42" s="114">
        <f t="shared" si="3"/>
        <v>-5.429999999999998</v>
      </c>
      <c r="R42" s="115">
        <f t="shared" si="5"/>
        <v>1</v>
      </c>
    </row>
    <row r="43" spans="1:18" ht="11.25" customHeight="1">
      <c r="A43" s="265"/>
      <c r="B43" s="111" t="s">
        <v>242</v>
      </c>
      <c r="C43" s="123">
        <v>20</v>
      </c>
      <c r="D43" s="124">
        <f t="shared" si="0"/>
        <v>200</v>
      </c>
      <c r="E43" s="105">
        <v>1.6</v>
      </c>
      <c r="F43" s="105">
        <v>11</v>
      </c>
      <c r="G43" s="105">
        <v>15.3</v>
      </c>
      <c r="H43" s="105">
        <v>7</v>
      </c>
      <c r="I43" s="105">
        <v>123</v>
      </c>
      <c r="J43" s="105">
        <v>18</v>
      </c>
      <c r="K43" s="105"/>
      <c r="L43" s="105">
        <v>10</v>
      </c>
      <c r="M43" s="105"/>
      <c r="N43" s="105">
        <v>8.3</v>
      </c>
      <c r="O43" s="118">
        <f t="shared" si="7"/>
        <v>194.20000000000002</v>
      </c>
      <c r="P43" s="113">
        <f t="shared" si="6"/>
        <v>19.42</v>
      </c>
      <c r="Q43" s="114">
        <f t="shared" si="3"/>
        <v>-0.5799999999999983</v>
      </c>
      <c r="R43" s="115">
        <f t="shared" si="5"/>
        <v>1</v>
      </c>
    </row>
    <row r="44" spans="1:18" ht="11.25" customHeight="1">
      <c r="A44" s="262" t="s">
        <v>22</v>
      </c>
      <c r="B44" s="111" t="s">
        <v>241</v>
      </c>
      <c r="C44" s="116">
        <v>28</v>
      </c>
      <c r="D44" s="117">
        <f t="shared" si="0"/>
        <v>280</v>
      </c>
      <c r="E44" s="106">
        <v>32.5</v>
      </c>
      <c r="F44" s="106">
        <v>30</v>
      </c>
      <c r="G44" s="106">
        <v>35.5</v>
      </c>
      <c r="H44" s="106">
        <v>28</v>
      </c>
      <c r="I44" s="106">
        <v>28</v>
      </c>
      <c r="J44" s="106">
        <v>36</v>
      </c>
      <c r="K44" s="106">
        <v>32.5</v>
      </c>
      <c r="L44" s="106">
        <v>28</v>
      </c>
      <c r="M44" s="106">
        <v>29</v>
      </c>
      <c r="N44" s="106">
        <v>28</v>
      </c>
      <c r="O44" s="118">
        <f t="shared" si="7"/>
        <v>307.5</v>
      </c>
      <c r="P44" s="113">
        <f t="shared" si="6"/>
        <v>30.75</v>
      </c>
      <c r="Q44" s="114">
        <f t="shared" si="3"/>
        <v>2.75</v>
      </c>
      <c r="R44" s="115">
        <f t="shared" si="5"/>
        <v>1.4000000000000001</v>
      </c>
    </row>
    <row r="45" spans="1:18" ht="11.25" customHeight="1">
      <c r="A45" s="262"/>
      <c r="B45" s="111" t="s">
        <v>242</v>
      </c>
      <c r="C45" s="112">
        <v>31.5</v>
      </c>
      <c r="D45" s="113">
        <f t="shared" si="0"/>
        <v>315</v>
      </c>
      <c r="E45" s="106">
        <v>33.5</v>
      </c>
      <c r="F45" s="106">
        <v>30</v>
      </c>
      <c r="G45" s="106">
        <v>37.5</v>
      </c>
      <c r="H45" s="106">
        <v>28</v>
      </c>
      <c r="I45" s="106">
        <v>28</v>
      </c>
      <c r="J45" s="106">
        <v>37.5</v>
      </c>
      <c r="K45" s="106">
        <v>34</v>
      </c>
      <c r="L45" s="106">
        <v>28</v>
      </c>
      <c r="M45" s="106">
        <v>29</v>
      </c>
      <c r="N45" s="106">
        <v>28</v>
      </c>
      <c r="O45" s="118">
        <f t="shared" si="7"/>
        <v>313.5</v>
      </c>
      <c r="P45" s="113">
        <f t="shared" si="6"/>
        <v>31.35</v>
      </c>
      <c r="Q45" s="114">
        <f t="shared" si="3"/>
        <v>-0.14999999999999858</v>
      </c>
      <c r="R45" s="115">
        <f t="shared" si="5"/>
        <v>1.5750000000000002</v>
      </c>
    </row>
    <row r="46" spans="1:18" ht="11.25" customHeight="1">
      <c r="A46" s="261" t="s">
        <v>261</v>
      </c>
      <c r="B46" s="111" t="s">
        <v>241</v>
      </c>
      <c r="C46" s="109">
        <v>0.24</v>
      </c>
      <c r="D46" s="113">
        <f t="shared" si="0"/>
        <v>2.4</v>
      </c>
      <c r="E46" s="70"/>
      <c r="F46" s="70">
        <v>0.35</v>
      </c>
      <c r="G46" s="70">
        <v>0.35</v>
      </c>
      <c r="H46" s="70">
        <v>0.35</v>
      </c>
      <c r="I46" s="70"/>
      <c r="J46" s="70">
        <v>0.35</v>
      </c>
      <c r="K46" s="70">
        <v>0.35</v>
      </c>
      <c r="L46" s="70">
        <v>0.35</v>
      </c>
      <c r="M46" s="100"/>
      <c r="N46" s="70">
        <v>0.35</v>
      </c>
      <c r="O46" s="8">
        <f t="shared" si="7"/>
        <v>2.45</v>
      </c>
      <c r="P46" s="113">
        <f t="shared" si="6"/>
        <v>0.24500000000000002</v>
      </c>
      <c r="Q46" s="114">
        <f t="shared" si="3"/>
        <v>0.005000000000000032</v>
      </c>
      <c r="R46" s="115">
        <f t="shared" si="5"/>
        <v>0.012</v>
      </c>
    </row>
    <row r="47" spans="1:18" ht="11.25" customHeight="1">
      <c r="A47" s="261"/>
      <c r="B47" s="111" t="s">
        <v>242</v>
      </c>
      <c r="C47" s="109">
        <v>0.24</v>
      </c>
      <c r="D47" s="113">
        <f t="shared" si="0"/>
        <v>2.4</v>
      </c>
      <c r="E47" s="70"/>
      <c r="F47" s="70">
        <v>0.35</v>
      </c>
      <c r="G47" s="70">
        <v>0.35</v>
      </c>
      <c r="H47" s="70">
        <v>0.35</v>
      </c>
      <c r="I47" s="70"/>
      <c r="J47" s="70">
        <v>0.35</v>
      </c>
      <c r="K47" s="70">
        <v>0.35</v>
      </c>
      <c r="L47" s="70">
        <v>0.35</v>
      </c>
      <c r="M47" s="70"/>
      <c r="N47" s="70">
        <v>0.35</v>
      </c>
      <c r="O47" s="8">
        <f t="shared" si="7"/>
        <v>2.45</v>
      </c>
      <c r="P47" s="113">
        <f t="shared" si="6"/>
        <v>0.24500000000000002</v>
      </c>
      <c r="Q47" s="114">
        <f t="shared" si="3"/>
        <v>0.005000000000000032</v>
      </c>
      <c r="R47" s="115">
        <f t="shared" si="5"/>
        <v>0.012</v>
      </c>
    </row>
    <row r="48" spans="1:18" ht="11.25" customHeight="1">
      <c r="A48" s="261" t="s">
        <v>24</v>
      </c>
      <c r="B48" s="111" t="s">
        <v>241</v>
      </c>
      <c r="C48" s="109">
        <v>0.72</v>
      </c>
      <c r="D48" s="113">
        <f t="shared" si="0"/>
        <v>7.199999999999999</v>
      </c>
      <c r="E48" s="70">
        <v>2.5</v>
      </c>
      <c r="F48" s="70"/>
      <c r="G48" s="70"/>
      <c r="H48" s="70"/>
      <c r="I48" s="70">
        <v>2.5</v>
      </c>
      <c r="J48" s="70"/>
      <c r="K48" s="70"/>
      <c r="L48" s="70"/>
      <c r="M48" s="70">
        <v>2.5</v>
      </c>
      <c r="N48" s="70"/>
      <c r="O48" s="8">
        <f t="shared" si="7"/>
        <v>7.5</v>
      </c>
      <c r="P48" s="113">
        <f t="shared" si="6"/>
        <v>0.75</v>
      </c>
      <c r="Q48" s="114">
        <f t="shared" si="3"/>
        <v>0.030000000000000027</v>
      </c>
      <c r="R48" s="115">
        <f t="shared" si="5"/>
        <v>0.036</v>
      </c>
    </row>
    <row r="49" spans="1:18" ht="11.25" customHeight="1">
      <c r="A49" s="261"/>
      <c r="B49" s="111" t="s">
        <v>242</v>
      </c>
      <c r="C49" s="109">
        <v>0.72</v>
      </c>
      <c r="D49" s="113">
        <f t="shared" si="0"/>
        <v>7.199999999999999</v>
      </c>
      <c r="E49" s="70">
        <v>2.5</v>
      </c>
      <c r="F49" s="70"/>
      <c r="G49" s="70"/>
      <c r="H49" s="70"/>
      <c r="I49" s="70">
        <v>2.5</v>
      </c>
      <c r="J49" s="70"/>
      <c r="K49" s="70"/>
      <c r="L49" s="70"/>
      <c r="M49" s="70">
        <v>2.5</v>
      </c>
      <c r="N49" s="70"/>
      <c r="O49" s="8">
        <f t="shared" si="7"/>
        <v>7.5</v>
      </c>
      <c r="P49" s="113">
        <f t="shared" si="6"/>
        <v>0.75</v>
      </c>
      <c r="Q49" s="114">
        <f t="shared" si="3"/>
        <v>0.030000000000000027</v>
      </c>
      <c r="R49" s="115">
        <f t="shared" si="5"/>
        <v>0.036</v>
      </c>
    </row>
    <row r="50" spans="1:18" ht="11.25" customHeight="1">
      <c r="A50" s="254" t="s">
        <v>206</v>
      </c>
      <c r="B50" s="111" t="s">
        <v>241</v>
      </c>
      <c r="C50" s="112">
        <v>5</v>
      </c>
      <c r="D50" s="113">
        <f t="shared" si="0"/>
        <v>50</v>
      </c>
      <c r="E50" s="70">
        <v>5</v>
      </c>
      <c r="F50" s="70">
        <v>5</v>
      </c>
      <c r="G50" s="70">
        <v>5</v>
      </c>
      <c r="H50" s="70">
        <v>5</v>
      </c>
      <c r="I50" s="70">
        <v>5</v>
      </c>
      <c r="J50" s="70">
        <v>5</v>
      </c>
      <c r="K50" s="70">
        <v>5</v>
      </c>
      <c r="L50" s="70">
        <v>5</v>
      </c>
      <c r="M50" s="70">
        <v>5</v>
      </c>
      <c r="N50" s="70">
        <v>5</v>
      </c>
      <c r="O50" s="8">
        <f t="shared" si="7"/>
        <v>50</v>
      </c>
      <c r="P50" s="113">
        <f t="shared" si="6"/>
        <v>5</v>
      </c>
      <c r="Q50" s="114">
        <f t="shared" si="3"/>
        <v>0</v>
      </c>
      <c r="R50" s="115">
        <f t="shared" si="5"/>
        <v>0.25</v>
      </c>
    </row>
    <row r="51" spans="1:18" ht="11.25" customHeight="1">
      <c r="A51" s="254"/>
      <c r="B51" s="111" t="s">
        <v>242</v>
      </c>
      <c r="C51" s="112">
        <v>7</v>
      </c>
      <c r="D51" s="113">
        <f t="shared" si="0"/>
        <v>70</v>
      </c>
      <c r="E51" s="70">
        <v>7</v>
      </c>
      <c r="F51" s="70">
        <v>7</v>
      </c>
      <c r="G51" s="70">
        <v>7</v>
      </c>
      <c r="H51" s="70">
        <v>7</v>
      </c>
      <c r="I51" s="70">
        <v>7</v>
      </c>
      <c r="J51" s="70">
        <v>7</v>
      </c>
      <c r="K51" s="70">
        <v>7</v>
      </c>
      <c r="L51" s="70">
        <v>7</v>
      </c>
      <c r="M51" s="70">
        <v>7</v>
      </c>
      <c r="N51" s="70">
        <v>7</v>
      </c>
      <c r="O51" s="8">
        <f t="shared" si="7"/>
        <v>70</v>
      </c>
      <c r="P51" s="113">
        <f t="shared" si="6"/>
        <v>7</v>
      </c>
      <c r="Q51" s="114">
        <f t="shared" si="3"/>
        <v>0</v>
      </c>
      <c r="R51" s="115">
        <f t="shared" si="5"/>
        <v>0.35000000000000003</v>
      </c>
    </row>
    <row r="52" spans="1:17" ht="12" customHeight="1">
      <c r="A52" s="125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</row>
  </sheetData>
  <sheetProtection selectLockedCells="1" selectUnlockedCells="1"/>
  <mergeCells count="42">
    <mergeCell ref="A44:A45"/>
    <mergeCell ref="A46:A47"/>
    <mergeCell ref="A24:A25"/>
    <mergeCell ref="A26:A27"/>
    <mergeCell ref="A32:A33"/>
    <mergeCell ref="A34:A35"/>
    <mergeCell ref="A48:A49"/>
    <mergeCell ref="A50:A51"/>
    <mergeCell ref="A36:A37"/>
    <mergeCell ref="A38:A39"/>
    <mergeCell ref="A40:A41"/>
    <mergeCell ref="A42:A43"/>
    <mergeCell ref="A28:A29"/>
    <mergeCell ref="A30:A31"/>
    <mergeCell ref="A12:A13"/>
    <mergeCell ref="A14:A15"/>
    <mergeCell ref="A8:A9"/>
    <mergeCell ref="A10:A11"/>
    <mergeCell ref="A16:A17"/>
    <mergeCell ref="A18:A19"/>
    <mergeCell ref="A20:A21"/>
    <mergeCell ref="A22:A23"/>
    <mergeCell ref="A1:Q1"/>
    <mergeCell ref="A2:A3"/>
    <mergeCell ref="B2:B3"/>
    <mergeCell ref="C2:C3"/>
    <mergeCell ref="D2:D3"/>
    <mergeCell ref="E2:E3"/>
    <mergeCell ref="F2:F3"/>
    <mergeCell ref="G2:G3"/>
    <mergeCell ref="N2:N3"/>
    <mergeCell ref="O2:O3"/>
    <mergeCell ref="P2:P3"/>
    <mergeCell ref="Q2:Q3"/>
    <mergeCell ref="J2:J3"/>
    <mergeCell ref="K2:K3"/>
    <mergeCell ref="A4:A5"/>
    <mergeCell ref="A6:A7"/>
    <mergeCell ref="H2:H3"/>
    <mergeCell ref="I2:I3"/>
    <mergeCell ref="L2:L3"/>
    <mergeCell ref="M2:M3"/>
  </mergeCells>
  <printOptions/>
  <pageMargins left="0.11805555555555555" right="0" top="0" bottom="0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5"/>
  <sheetViews>
    <sheetView zoomScalePageLayoutView="0" workbookViewId="0" topLeftCell="A1">
      <selection activeCell="C14" sqref="C13:C14"/>
    </sheetView>
  </sheetViews>
  <sheetFormatPr defaultColWidth="9.00390625" defaultRowHeight="12.75"/>
  <cols>
    <col min="1" max="1" width="34.375" style="0" customWidth="1"/>
    <col min="2" max="2" width="40.875" style="0" customWidth="1"/>
    <col min="3" max="3" width="25.75390625" style="0" customWidth="1"/>
    <col min="4" max="4" width="30.75390625" style="0" customWidth="1"/>
  </cols>
  <sheetData>
    <row r="2" spans="1:14" ht="18" customHeight="1">
      <c r="A2" s="266" t="s">
        <v>262</v>
      </c>
      <c r="B2" s="266"/>
      <c r="C2" s="26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ht="15.75" customHeight="1">
      <c r="A3" s="267" t="s">
        <v>263</v>
      </c>
      <c r="B3" s="267"/>
      <c r="C3" s="267"/>
      <c r="D3" s="267"/>
      <c r="E3" s="1"/>
      <c r="F3" s="1"/>
      <c r="G3" s="1"/>
      <c r="H3" s="1"/>
      <c r="I3" s="1"/>
      <c r="J3" s="1"/>
      <c r="K3" s="1"/>
      <c r="L3" s="1"/>
      <c r="M3" s="1"/>
      <c r="N3" s="1"/>
    </row>
    <row r="4" spans="1:4" ht="30.75" customHeight="1">
      <c r="A4" s="268" t="s">
        <v>264</v>
      </c>
      <c r="B4" s="268" t="s">
        <v>265</v>
      </c>
      <c r="C4" s="269" t="s">
        <v>266</v>
      </c>
      <c r="D4" s="269"/>
    </row>
    <row r="5" spans="1:4" ht="37.5" customHeight="1">
      <c r="A5" s="268"/>
      <c r="B5" s="268"/>
      <c r="C5" s="127" t="s">
        <v>4</v>
      </c>
      <c r="D5" s="128" t="s">
        <v>5</v>
      </c>
    </row>
    <row r="6" spans="1:4" ht="45" customHeight="1">
      <c r="A6" s="129" t="s">
        <v>16</v>
      </c>
      <c r="B6" s="130">
        <v>0.25</v>
      </c>
      <c r="C6" s="131">
        <f>C10*25%</f>
        <v>587.5</v>
      </c>
      <c r="D6" s="131">
        <f>D10*25%</f>
        <v>678.25</v>
      </c>
    </row>
    <row r="7" spans="1:4" ht="54" customHeight="1">
      <c r="A7" s="129" t="s">
        <v>31</v>
      </c>
      <c r="B7" s="130">
        <v>0.35</v>
      </c>
      <c r="C7" s="131">
        <f>C10*35%</f>
        <v>822.5</v>
      </c>
      <c r="D7" s="131">
        <f>D10*35%</f>
        <v>949.55</v>
      </c>
    </row>
    <row r="8" spans="1:4" ht="73.5" customHeight="1">
      <c r="A8" s="129" t="s">
        <v>267</v>
      </c>
      <c r="B8" s="130" t="s">
        <v>87</v>
      </c>
      <c r="C8" s="131">
        <f>SUM(C6:C7)</f>
        <v>1410</v>
      </c>
      <c r="D8" s="131">
        <f>SUM(D6:D7)</f>
        <v>1627.8</v>
      </c>
    </row>
    <row r="10" spans="2:4" ht="25.5">
      <c r="B10" s="132">
        <v>1</v>
      </c>
      <c r="C10" s="133">
        <v>2350</v>
      </c>
      <c r="D10" s="134">
        <v>2713</v>
      </c>
    </row>
    <row r="13" ht="12.75">
      <c r="B13" s="110"/>
    </row>
    <row r="14" ht="12.75">
      <c r="B14" s="110"/>
    </row>
    <row r="15" ht="12.75">
      <c r="B15" s="110"/>
    </row>
  </sheetData>
  <sheetProtection selectLockedCells="1" selectUnlockedCells="1"/>
  <mergeCells count="5">
    <mergeCell ref="A2:C2"/>
    <mergeCell ref="A3:D3"/>
    <mergeCell ref="A4:A5"/>
    <mergeCell ref="B4:B5"/>
    <mergeCell ref="C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Buhgalter</cp:lastModifiedBy>
  <cp:lastPrinted>2019-07-11T01:39:48Z</cp:lastPrinted>
  <dcterms:modified xsi:type="dcterms:W3CDTF">2019-09-04T00:18:59Z</dcterms:modified>
  <cp:category/>
  <cp:version/>
  <cp:contentType/>
  <cp:contentStatus/>
</cp:coreProperties>
</file>